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ustomProperty3.bin" ContentType="application/vnd.openxmlformats-officedocument.spreadsheetml.customProperty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ustomProperty4.bin" ContentType="application/vnd.openxmlformats-officedocument.spreadsheetml.customProperty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ustomProperty5.bin" ContentType="application/vnd.openxmlformats-officedocument.spreadsheetml.customProperty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ustomProperty6.bin" ContentType="application/vnd.openxmlformats-officedocument.spreadsheetml.customProperty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ustomProperty7.bin" ContentType="application/vnd.openxmlformats-officedocument.spreadsheetml.customProperty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ustomProperty8.bin" ContentType="application/vnd.openxmlformats-officedocument.spreadsheetml.customProperty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ml.chartshapes+xml"/>
  <Override PartName="/xl/customProperty9.bin" ContentType="application/vnd.openxmlformats-officedocument.spreadsheetml.customProperty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ustomProperty10.bin" ContentType="application/vnd.openxmlformats-officedocument.spreadsheetml.customProperty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ustomProperty11.bin" ContentType="application/vnd.openxmlformats-officedocument.spreadsheetml.customProperty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ml.chartshapes+xml"/>
  <Override PartName="/xl/customProperty12.bin" ContentType="application/vnd.openxmlformats-officedocument.spreadsheetml.customProperty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ustomProperty13.bin" ContentType="application/vnd.openxmlformats-officedocument.spreadsheetml.customProperty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ustomProperty14.bin" ContentType="application/vnd.openxmlformats-officedocument.spreadsheetml.customProperty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ustomProperty15.bin" ContentType="application/vnd.openxmlformats-officedocument.spreadsheetml.customProperty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ustomProperty16.bin" ContentType="application/vnd.openxmlformats-officedocument.spreadsheetml.customProperty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ustomProperty17.bin" ContentType="application/vnd.openxmlformats-officedocument.spreadsheetml.customProperty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ustomProperty18.bin" ContentType="application/vnd.openxmlformats-officedocument.spreadsheetml.customProperty"/>
  <Override PartName="/xl/drawings/drawing2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4.xml" ContentType="application/vnd.openxmlformats-officedocument.drawingml.chartshapes+xml"/>
  <Override PartName="/xl/customProperty19.bin" ContentType="application/vnd.openxmlformats-officedocument.spreadsheetml.customProperty"/>
  <Override PartName="/xl/drawings/drawing2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6.xml" ContentType="application/vnd.openxmlformats-officedocument.drawingml.chartshapes+xml"/>
  <Override PartName="/xl/customProperty20.bin" ContentType="application/vnd.openxmlformats-officedocument.spreadsheetml.customProperty"/>
  <Override PartName="/xl/drawings/drawing27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ustomProperty21.bin" ContentType="application/vnd.openxmlformats-officedocument.spreadsheetml.customProperty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ustomProperty22.bin" ContentType="application/vnd.openxmlformats-officedocument.spreadsheetml.customProperty"/>
  <Override PartName="/xl/drawings/drawing29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ustomProperty23.bin" ContentType="application/vnd.openxmlformats-officedocument.spreadsheetml.customProperty"/>
  <Override PartName="/xl/drawings/drawing3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ustomProperty24.bin" ContentType="application/vnd.openxmlformats-officedocument.spreadsheetml.customProperty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ustomProperty25.bin" ContentType="application/vnd.openxmlformats-officedocument.spreadsheetml.customProperty"/>
  <Override PartName="/xl/drawings/drawing32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EBD851AF-AE9C-4851-964B-31BAEAEA1391}" xr6:coauthVersionLast="47" xr6:coauthVersionMax="47" xr10:uidLastSave="{00000000-0000-0000-0000-000000000000}"/>
  <bookViews>
    <workbookView xWindow="28680" yWindow="-975" windowWidth="29040" windowHeight="18240" tabRatio="713" xr2:uid="{00000000-000D-0000-FFFF-FFFF00000000}"/>
  </bookViews>
  <sheets>
    <sheet name="1.1.1 Primaire energie cons" sheetId="1" r:id="rId1"/>
    <sheet name="1.2.1 Finale energie cons" sheetId="3" r:id="rId2"/>
    <sheet name="1.2.2 Finale cons per sector" sheetId="4" r:id="rId3"/>
    <sheet name="1.3.1 HEB" sheetId="7" r:id="rId4"/>
    <sheet name="1.3.x HEB transport" sheetId="8" r:id="rId5"/>
    <sheet name="1.3.2 EE" sheetId="9" r:id="rId6"/>
    <sheet name="2.1 Cons huishoudens" sheetId="5" r:id="rId7"/>
    <sheet name="2.2 Cons industrie" sheetId="25" r:id="rId8"/>
    <sheet name="1.2.4 Regionale brandstof" sheetId="6" state="hidden" r:id="rId9"/>
    <sheet name="2.3 Cons transport" sheetId="24" r:id="rId10"/>
    <sheet name="2.3 Cons transport detail" sheetId="28" r:id="rId11"/>
    <sheet name="3.1 Energie prod" sheetId="10" r:id="rId12"/>
    <sheet name="3.2 Elektriciteitsprod" sheetId="11" r:id="rId13"/>
    <sheet name="3.3 HEB elektriciteit" sheetId="23" r:id="rId14"/>
    <sheet name="3.3 Wind elektriciteit" sheetId="13" r:id="rId15"/>
    <sheet name="3.4 Capaciteit" sheetId="14" r:id="rId16"/>
    <sheet name="4.1 Invoer energie" sheetId="15" r:id="rId17"/>
    <sheet name="4.2.1 Invoer ruwe aardolie" sheetId="16" r:id="rId18"/>
    <sheet name="4.2.2 Invoer aardgas" sheetId="17" r:id="rId19"/>
    <sheet name="4.3 Invoer elek" sheetId="18" r:id="rId20"/>
    <sheet name="4.1 Prijs aardgas_old" sheetId="20" state="hidden" r:id="rId21"/>
    <sheet name="5.1 Prijs aardgas" sheetId="26" r:id="rId22"/>
    <sheet name="5.2 Prijs elek" sheetId="19" r:id="rId23"/>
    <sheet name="5.3 Prijs aardolie" sheetId="21" r:id="rId24"/>
    <sheet name="5.4 Samenstelling aardolieprijs" sheetId="22" r:id="rId2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0" l="1"/>
  <c r="C20" i="20"/>
  <c r="D20" i="20" l="1"/>
  <c r="C7" i="6" l="1"/>
  <c r="C6" i="6"/>
  <c r="C5" i="6"/>
  <c r="E19" i="20" l="1"/>
  <c r="C19" i="20"/>
  <c r="D19" i="20" l="1"/>
  <c r="C18" i="20" l="1"/>
  <c r="E18" i="20"/>
  <c r="D18" i="20" l="1"/>
  <c r="E17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tc={A9C48403-4C1F-49DA-A609-A8BFD9D8F825}</author>
  </authors>
  <commentList>
    <comment ref="B6" authorId="0" shapeId="0" xr:uid="{A9C48403-4C1F-49DA-A609-A8BFD9D8F82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vanaf 2024 niet meer in OPEC</t>
      </text>
    </comment>
  </commentList>
</comments>
</file>

<file path=xl/sharedStrings.xml><?xml version="1.0" encoding="utf-8"?>
<sst xmlns="http://schemas.openxmlformats.org/spreadsheetml/2006/main" count="692" uniqueCount="197">
  <si>
    <t xml:space="preserve"> 1.1.1 Primaire energie consumptie</t>
  </si>
  <si>
    <t>TOTAL</t>
  </si>
  <si>
    <t>CONTROLE</t>
  </si>
  <si>
    <t>Simplified balance per year.xlsx</t>
  </si>
  <si>
    <t>ktoe</t>
  </si>
  <si>
    <t>Mtoe</t>
  </si>
  <si>
    <t>TJ</t>
  </si>
  <si>
    <t xml:space="preserve"> 1.2.1 Finale energie consumptie</t>
  </si>
  <si>
    <t xml:space="preserve"> 1.2.2 Finale energie consumptie per sector</t>
  </si>
  <si>
    <t>Transport</t>
  </si>
  <si>
    <t>233/182/88</t>
  </si>
  <si>
    <t>236/101/39</t>
  </si>
  <si>
    <t>110/158/102</t>
  </si>
  <si>
    <t xml:space="preserve"> 1.2.4 Regionale motorbrandstofverkoop</t>
  </si>
  <si>
    <t>Graag hier 1 gemeenschappelijke legende in de brochure</t>
  </si>
  <si>
    <t>NREAP</t>
  </si>
  <si>
    <t>COLORS</t>
  </si>
  <si>
    <t>Complete balance per year.xlsx</t>
  </si>
  <si>
    <t>ELEAQ</t>
  </si>
  <si>
    <t>Wind</t>
  </si>
  <si>
    <t>Biogas</t>
  </si>
  <si>
    <t>Offshore</t>
  </si>
  <si>
    <t>Onshore</t>
  </si>
  <si>
    <t>Hydro</t>
  </si>
  <si>
    <t>Algeria</t>
  </si>
  <si>
    <t>Angola</t>
  </si>
  <si>
    <t>Azerbaijan</t>
  </si>
  <si>
    <t>Brazil</t>
  </si>
  <si>
    <t>Cameroon</t>
  </si>
  <si>
    <t>Colombia</t>
  </si>
  <si>
    <t>Congo</t>
  </si>
  <si>
    <t>Denmark</t>
  </si>
  <si>
    <t>Egypt</t>
  </si>
  <si>
    <t>Finland</t>
  </si>
  <si>
    <t>France</t>
  </si>
  <si>
    <t>Gabon</t>
  </si>
  <si>
    <t>Georgia</t>
  </si>
  <si>
    <t>Iran, Islamic Republic</t>
  </si>
  <si>
    <t>Iraq</t>
  </si>
  <si>
    <t>Kazakhstan</t>
  </si>
  <si>
    <t>Kuwait</t>
  </si>
  <si>
    <t>Libya</t>
  </si>
  <si>
    <t>Mexico</t>
  </si>
  <si>
    <t>Netherlands</t>
  </si>
  <si>
    <t>Nigeria</t>
  </si>
  <si>
    <t>Norway</t>
  </si>
  <si>
    <t>Other Africa</t>
  </si>
  <si>
    <t>Other former Sovjet Union</t>
  </si>
  <si>
    <t>Other Near and Middle East</t>
  </si>
  <si>
    <t>Qatar</t>
  </si>
  <si>
    <t>Russian Federation</t>
  </si>
  <si>
    <t>Saudi Arabia</t>
  </si>
  <si>
    <t>United Arab Emirates</t>
  </si>
  <si>
    <t>United Kingdom</t>
  </si>
  <si>
    <t>Venezuela</t>
  </si>
  <si>
    <t>USA</t>
  </si>
  <si>
    <t>Non-specified/Other</t>
  </si>
  <si>
    <t>TOTAAL</t>
  </si>
  <si>
    <t>OPEC</t>
  </si>
  <si>
    <t>in eurocent/kWh</t>
  </si>
  <si>
    <t>Consumptieblok DC (2.500 tot 5.000 kWh/jaar)</t>
  </si>
  <si>
    <t>Consumptieblok D2 (20 tot 200 GJ/jaar)</t>
  </si>
  <si>
    <t>171/237/216</t>
  </si>
  <si>
    <t>0/129/198</t>
  </si>
  <si>
    <t>LPG</t>
  </si>
  <si>
    <t>Aardolie en olieproducten</t>
  </si>
  <si>
    <t>Aardgas</t>
  </si>
  <si>
    <t>Vaste fossiele brandstoffen</t>
  </si>
  <si>
    <t>Nucleaire energie</t>
  </si>
  <si>
    <t>Hernieuwbare energie en afval</t>
  </si>
  <si>
    <t>Olieproducten</t>
  </si>
  <si>
    <t>Elektriciteit</t>
  </si>
  <si>
    <t>Warmte</t>
  </si>
  <si>
    <t>Industrie</t>
  </si>
  <si>
    <t>Huishoudens</t>
  </si>
  <si>
    <t>Diensten en gelijkgesteld</t>
  </si>
  <si>
    <t>Niet-energetisch verbruik</t>
  </si>
  <si>
    <t>Ruimteverwarming</t>
  </si>
  <si>
    <t>Ruimtekoeling</t>
  </si>
  <si>
    <t>Waterverwarming</t>
  </si>
  <si>
    <t>Koken</t>
  </si>
  <si>
    <t>Overig eindgebruik</t>
  </si>
  <si>
    <t>Vlaams Gewest</t>
  </si>
  <si>
    <t>Brussels Hoofdstedelijk Gewest</t>
  </si>
  <si>
    <t>Waals Gewest</t>
  </si>
  <si>
    <t>HEB-T [%]</t>
  </si>
  <si>
    <t>Niet-hernieuwbaar afval</t>
  </si>
  <si>
    <t>Hernieuwbare energie</t>
  </si>
  <si>
    <t>Gepompte hydro</t>
  </si>
  <si>
    <t>Chemische warmte</t>
  </si>
  <si>
    <t>Andere</t>
  </si>
  <si>
    <t>Zon</t>
  </si>
  <si>
    <t>Nucleair</t>
  </si>
  <si>
    <t>Geothermie</t>
  </si>
  <si>
    <t>Thermische zonne-energie</t>
  </si>
  <si>
    <t>Getijden-, gold- en oceaanenergie</t>
  </si>
  <si>
    <t>Hernieuwbare brandstoffen en afval</t>
  </si>
  <si>
    <t>Noorwegen</t>
  </si>
  <si>
    <t>Verenigd Koninkrijk</t>
  </si>
  <si>
    <t>Overige</t>
  </si>
  <si>
    <t>Nederland</t>
  </si>
  <si>
    <t>Luxemburg</t>
  </si>
  <si>
    <t>Frankrijk</t>
  </si>
  <si>
    <t>Netwerkprijs</t>
  </si>
  <si>
    <t>Energieprijs</t>
  </si>
  <si>
    <t>Prijs zonder belastingen en heffingen</t>
  </si>
  <si>
    <t>Som van alle belastingen</t>
  </si>
  <si>
    <t>Diesel B7</t>
  </si>
  <si>
    <t>Benzine 95RON E10</t>
  </si>
  <si>
    <t>Benzine</t>
  </si>
  <si>
    <t>Diesel</t>
  </si>
  <si>
    <t>Netto-invoer</t>
  </si>
  <si>
    <t>Primaire energieconsumptie</t>
  </si>
  <si>
    <t>Finale energieconsumptie</t>
  </si>
  <si>
    <t>Alle taksen uitgezonderd btw</t>
  </si>
  <si>
    <t>Btw</t>
  </si>
  <si>
    <t>VSA</t>
  </si>
  <si>
    <t>Richtlijn 2009/28</t>
  </si>
  <si>
    <t>Duitsland</t>
  </si>
  <si>
    <t>Brandstoffen*</t>
  </si>
  <si>
    <t>Qatar (lng)</t>
  </si>
  <si>
    <t>Rusland (lng)</t>
  </si>
  <si>
    <t>Canada</t>
  </si>
  <si>
    <t>Baseline Richtlijn 2018/2001</t>
  </si>
  <si>
    <t>Land</t>
  </si>
  <si>
    <t>Prijs btwi</t>
  </si>
  <si>
    <t>Productprijs</t>
  </si>
  <si>
    <t>Distributiemarge</t>
  </si>
  <si>
    <t>Accijnzen</t>
  </si>
  <si>
    <t>Guyana</t>
  </si>
  <si>
    <t>Zwaar vrachtvervoer</t>
  </si>
  <si>
    <t>Collectief vervoer</t>
  </si>
  <si>
    <t>Auto's en bestelwagens - personenvervoer</t>
  </si>
  <si>
    <t>Auto's en bestelwagens - vrachtvervoer</t>
  </si>
  <si>
    <t>Ander wegvervoer*</t>
  </si>
  <si>
    <t>Hogesnelheidsspoor</t>
  </si>
  <si>
    <t>Conventioneel spoor - personenvervoer</t>
  </si>
  <si>
    <t>Conventioneel spoor - vrachtvervoer</t>
  </si>
  <si>
    <t>Metro en tram</t>
  </si>
  <si>
    <t>Andere*</t>
  </si>
  <si>
    <t>Totaal</t>
  </si>
  <si>
    <t xml:space="preserve"> 4.1 Prijs aardgas</t>
  </si>
  <si>
    <t>Vaste fossiele 
brandstoffen</t>
  </si>
  <si>
    <t>Aardolie en 
olieproducten</t>
  </si>
  <si>
    <t>Hernieuwbare 
energie en afval</t>
  </si>
  <si>
    <t>Diensten en 
gelijkgesteld</t>
  </si>
  <si>
    <t>Niet-energetisch 
verbruik</t>
  </si>
  <si>
    <t>Verlichting en 
elektrische apparatuur</t>
  </si>
  <si>
    <t>Chemische en petro-
chemische industrie</t>
  </si>
  <si>
    <t>Pulp, papier 
en drukkerijen</t>
  </si>
  <si>
    <t>Voedings- en 
genotsmiddelden</t>
  </si>
  <si>
    <t>Niet-metaalhoudende 
minerale producten</t>
  </si>
  <si>
    <t xml:space="preserve"> 2.2 Consumptie industrie</t>
  </si>
  <si>
    <t xml:space="preserve"> 2.1 Consumptie huishoudens</t>
  </si>
  <si>
    <t xml:space="preserve"> 2.3 Consumptie transport</t>
  </si>
  <si>
    <t>Vaste fossiele brandstoffen
en siderurgische gassen</t>
  </si>
  <si>
    <t>Hernieuwbare brandstoffen
en afval</t>
  </si>
  <si>
    <t>Rusland</t>
  </si>
  <si>
    <t>Nucleaire
energie</t>
  </si>
  <si>
    <t>Aardolie en
olieproducten</t>
  </si>
  <si>
    <t>Vaste fossiele
brandstoffen</t>
  </si>
  <si>
    <t>Hernieuwbare
energie en afval</t>
  </si>
  <si>
    <t xml:space="preserve"> 2.3 Consumptie transport - detail wegtransport</t>
  </si>
  <si>
    <t>Hernieuwbare
energie</t>
  </si>
  <si>
    <t>Overige 
bronnen</t>
  </si>
  <si>
    <t>Niet-gepompte 
hydro</t>
  </si>
  <si>
    <t>Vaste 
biomassa</t>
  </si>
  <si>
    <t>Vloeibare 
biobrandstof</t>
  </si>
  <si>
    <t>Hernieuwbaar 
afval</t>
  </si>
  <si>
    <t>Niet-hernieuwbaar 
afval</t>
  </si>
  <si>
    <t>Hernieuwbare 
energie</t>
  </si>
  <si>
    <t>Gasolie verwarming</t>
  </si>
  <si>
    <t>Frankrijk (hervergast lng)</t>
  </si>
  <si>
    <t>1.3.1 Verloop HEB aandeel - vgl EU</t>
  </si>
  <si>
    <t>1.3.x Verloop HEB transport</t>
  </si>
  <si>
    <t xml:space="preserve"> 1.3.2 Verloop Energie efficientie</t>
  </si>
  <si>
    <t xml:space="preserve"> 3.1 Primaire energie productie</t>
  </si>
  <si>
    <t xml:space="preserve"> 3.2 Bruto-elektriciteitsproductie</t>
  </si>
  <si>
    <t xml:space="preserve"> 3.3 HEB bruto-elektriciteitsproductie</t>
  </si>
  <si>
    <t xml:space="preserve"> 3.3 Wind bruto-elektriciteitsproductie</t>
  </si>
  <si>
    <t xml:space="preserve"> 3.4 Geïnstalleerde capaciteit</t>
  </si>
  <si>
    <t xml:space="preserve"> 4.1 Netto-invoer energie</t>
  </si>
  <si>
    <t xml:space="preserve"> 4.2.1 Invoer ruwe aardolie</t>
  </si>
  <si>
    <t xml:space="preserve"> 4.2.2 Invoer aardgas</t>
  </si>
  <si>
    <t xml:space="preserve"> 4.3 Invoer elektriciteit</t>
  </si>
  <si>
    <t xml:space="preserve"> 5.1 Prijs aardgas</t>
  </si>
  <si>
    <t xml:space="preserve"> 5.2 Prijs elektriciteit</t>
  </si>
  <si>
    <t xml:space="preserve"> 5.3 Prijs aardolieproducten</t>
  </si>
  <si>
    <t>Overige bronnen**</t>
  </si>
  <si>
    <t>ASEVA</t>
  </si>
  <si>
    <t>HEB [%] reëel + aankopen</t>
  </si>
  <si>
    <t>HEB [%] reëel</t>
  </si>
  <si>
    <t>IJzer en 
staal</t>
  </si>
  <si>
    <t>Lpg</t>
  </si>
  <si>
    <t>Brasil</t>
  </si>
  <si>
    <t>Brazilië</t>
  </si>
  <si>
    <t>OPEC*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</si>
</sst>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 * #,##0.0_ ;_ * \-#,##0.0_ ;_ * &quot;-&quot;??_ ;_ @_ "/>
    <numFmt numFmtId="168" formatCode="0.0%"/>
    <numFmt numFmtId="169" formatCode="0.0"/>
    <numFmt numFmtId="170" formatCode="0.000"/>
    <numFmt numFmtId="171" formatCode="#,##0.0_i"/>
    <numFmt numFmtId="172" formatCode="0.000%"/>
    <numFmt numFmtId="173" formatCode="_-* #,##0.0\ _€_-;\-* #,##0.0\ _€_-;_-* &quot;-&quot;?\ _€_-;_-@_-"/>
    <numFmt numFmtId="174" formatCode="_ * #,##0.000_ ;_ * \-#,##0.000_ ;_ * &quot;-&quot;??_ ;_ @_ "/>
    <numFmt numFmtId="176" formatCode="#,##0.###"/>
    <numFmt numFmtId="177" formatCode="#,##0.#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9B65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8" fillId="0" borderId="0" applyFill="0" applyBorder="0" applyProtection="0">
      <alignment horizontal="right"/>
    </xf>
    <xf numFmtId="0" fontId="9" fillId="0" borderId="0"/>
    <xf numFmtId="0" fontId="11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166" fontId="0" fillId="0" borderId="0" xfId="1" applyNumberFormat="1" applyFont="1"/>
    <xf numFmtId="166" fontId="0" fillId="0" borderId="0" xfId="0" applyNumberFormat="1"/>
    <xf numFmtId="0" fontId="4" fillId="3" borderId="0" xfId="0" applyFont="1" applyFill="1" applyAlignment="1">
      <alignment horizontal="center"/>
    </xf>
    <xf numFmtId="167" fontId="0" fillId="0" borderId="0" xfId="1" applyNumberFormat="1" applyFont="1"/>
    <xf numFmtId="0" fontId="5" fillId="0" borderId="0" xfId="0" applyFont="1"/>
    <xf numFmtId="0" fontId="6" fillId="0" borderId="0" xfId="0" applyFont="1" applyAlignment="1">
      <alignment vertical="center"/>
    </xf>
    <xf numFmtId="168" fontId="0" fillId="0" borderId="0" xfId="2" applyNumberFormat="1" applyFont="1"/>
    <xf numFmtId="169" fontId="0" fillId="0" borderId="0" xfId="0" applyNumberFormat="1"/>
    <xf numFmtId="169" fontId="0" fillId="0" borderId="0" xfId="0" applyNumberFormat="1" applyAlignment="1">
      <alignment wrapText="1"/>
    </xf>
    <xf numFmtId="170" fontId="0" fillId="0" borderId="0" xfId="0" applyNumberFormat="1"/>
    <xf numFmtId="167" fontId="0" fillId="0" borderId="0" xfId="0" applyNumberFormat="1"/>
    <xf numFmtId="172" fontId="0" fillId="0" borderId="0" xfId="2" applyNumberFormat="1" applyFont="1"/>
    <xf numFmtId="164" fontId="0" fillId="0" borderId="0" xfId="0" applyNumberFormat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9" fontId="0" fillId="0" borderId="0" xfId="2" applyFont="1"/>
    <xf numFmtId="10" fontId="0" fillId="0" borderId="0" xfId="0" applyNumberFormat="1"/>
    <xf numFmtId="173" fontId="0" fillId="0" borderId="0" xfId="0" applyNumberFormat="1"/>
    <xf numFmtId="165" fontId="0" fillId="0" borderId="0" xfId="1" applyFont="1"/>
    <xf numFmtId="174" fontId="0" fillId="0" borderId="0" xfId="1" applyNumberFormat="1" applyFont="1"/>
    <xf numFmtId="0" fontId="0" fillId="9" borderId="0" xfId="0" applyFill="1"/>
    <xf numFmtId="9" fontId="0" fillId="0" borderId="0" xfId="0" applyNumberFormat="1"/>
    <xf numFmtId="168" fontId="1" fillId="0" borderId="0" xfId="2" applyNumberFormat="1" applyFont="1"/>
    <xf numFmtId="10" fontId="10" fillId="0" borderId="1" xfId="2" applyNumberFormat="1" applyFont="1" applyBorder="1" applyAlignment="1" applyProtection="1">
      <alignment horizontal="right" vertical="center"/>
    </xf>
    <xf numFmtId="168" fontId="10" fillId="0" borderId="1" xfId="2" applyNumberFormat="1" applyFont="1" applyBorder="1" applyAlignment="1" applyProtection="1">
      <alignment horizontal="right" vertical="center"/>
    </xf>
    <xf numFmtId="168" fontId="10" fillId="0" borderId="2" xfId="2" applyNumberFormat="1" applyFont="1" applyBorder="1" applyAlignment="1" applyProtection="1">
      <alignment horizontal="center" vertical="center"/>
    </xf>
    <xf numFmtId="20" fontId="0" fillId="0" borderId="0" xfId="0" applyNumberFormat="1"/>
    <xf numFmtId="46" fontId="0" fillId="0" borderId="0" xfId="0" applyNumberFormat="1"/>
    <xf numFmtId="176" fontId="0" fillId="0" borderId="0" xfId="0" applyNumberFormat="1"/>
    <xf numFmtId="177" fontId="0" fillId="0" borderId="0" xfId="0" applyNumberFormat="1"/>
    <xf numFmtId="10" fontId="0" fillId="0" borderId="0" xfId="2" applyNumberFormat="1" applyFont="1"/>
    <xf numFmtId="0" fontId="0" fillId="0" borderId="0" xfId="0" applyAlignment="1">
      <alignment horizontal="center"/>
    </xf>
  </cellXfs>
  <cellStyles count="7">
    <cellStyle name="Komma" xfId="1" builtinId="3"/>
    <cellStyle name="Normal 4" xfId="6" xr:uid="{3AC06CF5-9105-4EC5-A806-223716FFEC27}"/>
    <cellStyle name="Normal_Oilques" xfId="5" xr:uid="{00000000-0005-0000-0000-000001000000}"/>
    <cellStyle name="NumberCellStyle" xfId="4" xr:uid="{00000000-0005-0000-0000-000002000000}"/>
    <cellStyle name="Percent 2" xfId="3" xr:uid="{00000000-0005-0000-0000-000003000000}"/>
    <cellStyle name="Procent" xfId="2" builtinId="5"/>
    <cellStyle name="Standaard" xfId="0" builtinId="0"/>
  </cellStyles>
  <dxfs count="0"/>
  <tableStyles count="0" defaultTableStyle="TableStyleMedium2" defaultPivotStyle="PivotStyleLight16"/>
  <colors>
    <mruColors>
      <color rgb="FF404040"/>
      <color rgb="FF6E9E66"/>
      <color rgb="FFE9B658"/>
      <color rgb="FFDD981D"/>
      <color rgb="FF4D7358"/>
      <color rgb="FFF6DA78"/>
      <color rgb="FFEC6527"/>
      <color rgb="FF6EBE3C"/>
      <color rgb="FF4472C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76-493D-8643-1A91F9A2C489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76-493D-8643-1A91F9A2C489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76-493D-8643-1A91F9A2C489}"/>
              </c:ext>
            </c:extLst>
          </c:dPt>
          <c:dPt>
            <c:idx val="3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76-493D-8643-1A91F9A2C489}"/>
              </c:ext>
            </c:extLst>
          </c:dPt>
          <c:dPt>
            <c:idx val="4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76-493D-8643-1A91F9A2C489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176-493D-8643-1A91F9A2C489}"/>
              </c:ext>
            </c:extLst>
          </c:dPt>
          <c:dLbls>
            <c:dLbl>
              <c:idx val="0"/>
              <c:layout>
                <c:manualLayout>
                  <c:x val="0.11136190805914911"/>
                  <c:y val="-4.1646171503525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76-493D-8643-1A91F9A2C489}"/>
                </c:ext>
              </c:extLst>
            </c:dLbl>
            <c:dLbl>
              <c:idx val="1"/>
              <c:layout>
                <c:manualLayout>
                  <c:x val="-1.1542262954357977E-2"/>
                  <c:y val="7.91284670504241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76-493D-8643-1A91F9A2C489}"/>
                </c:ext>
              </c:extLst>
            </c:dLbl>
            <c:dLbl>
              <c:idx val="2"/>
              <c:layout>
                <c:manualLayout>
                  <c:x val="-8.4419352641576545E-2"/>
                  <c:y val="5.4153086856710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6-493D-8643-1A91F9A2C489}"/>
                </c:ext>
              </c:extLst>
            </c:dLbl>
            <c:dLbl>
              <c:idx val="3"/>
              <c:layout>
                <c:manualLayout>
                  <c:x val="-0.11225046731801085"/>
                  <c:y val="-3.74765067239517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76-493D-8643-1A91F9A2C489}"/>
                </c:ext>
              </c:extLst>
            </c:dLbl>
            <c:dLbl>
              <c:idx val="4"/>
              <c:layout>
                <c:manualLayout>
                  <c:x val="-9.5984016588843396E-2"/>
                  <c:y val="-7.08165582739754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76-493D-8643-1A91F9A2C489}"/>
                </c:ext>
              </c:extLst>
            </c:dLbl>
            <c:dLbl>
              <c:idx val="5"/>
              <c:layout>
                <c:manualLayout>
                  <c:x val="1.1520164677569493E-2"/>
                  <c:y val="-8.7186722182076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76-493D-8643-1A91F9A2C4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'1.1.1 Primaire energie cons'!$C$80:$H$80</c:f>
              <c:numCache>
                <c:formatCode>_ * #,##0_ ;_ * \-#,##0_ ;_ * "-"??_ ;_ @_ </c:formatCode>
                <c:ptCount val="6"/>
                <c:pt idx="0">
                  <c:v>21014.962220643458</c:v>
                </c:pt>
                <c:pt idx="1">
                  <c:v>11906.201893579431</c:v>
                </c:pt>
                <c:pt idx="2">
                  <c:v>2632.5186355665423</c:v>
                </c:pt>
                <c:pt idx="3">
                  <c:v>7577.5560748226817</c:v>
                </c:pt>
                <c:pt idx="4">
                  <c:v>5908.7643769919741</c:v>
                </c:pt>
                <c:pt idx="5">
                  <c:v>1102.2126683863569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76-493D-8643-1A91F9A2C4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82-4CD9-8EFD-C0F3333CAE50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82-4CD9-8EFD-C0F3333CAE50}"/>
              </c:ext>
            </c:extLst>
          </c:dPt>
          <c:dPt>
            <c:idx val="2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82-4CD9-8EFD-C0F3333CAE50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82-4CD9-8EFD-C0F3333CAE50}"/>
              </c:ext>
            </c:extLst>
          </c:dPt>
          <c:dPt>
            <c:idx val="4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82-4CD9-8EFD-C0F3333CAE50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82-4CD9-8EFD-C0F3333CAE50}"/>
              </c:ext>
            </c:extLst>
          </c:dPt>
          <c:dLbls>
            <c:dLbl>
              <c:idx val="0"/>
              <c:layout>
                <c:manualLayout>
                  <c:x val="3.6828923367806882E-2"/>
                  <c:y val="8.80619900938140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82-4CD9-8EFD-C0F3333CAE50}"/>
                </c:ext>
              </c:extLst>
            </c:dLbl>
            <c:dLbl>
              <c:idx val="1"/>
              <c:layout>
                <c:manualLayout>
                  <c:x val="-6.1381538946344801E-2"/>
                  <c:y val="-4.80338127784440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82-4CD9-8EFD-C0F3333CAE50}"/>
                </c:ext>
              </c:extLst>
            </c:dLbl>
            <c:dLbl>
              <c:idx val="2"/>
              <c:layout>
                <c:manualLayout>
                  <c:x val="-4.9105231157075845E-2"/>
                  <c:y val="-6.40450837045920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82-4CD9-8EFD-C0F3333CAE50}"/>
                </c:ext>
              </c:extLst>
            </c:dLbl>
            <c:dLbl>
              <c:idx val="3"/>
              <c:layout>
                <c:manualLayout>
                  <c:x val="-5.8967069529334094E-2"/>
                  <c:y val="-8.80619900938140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82-4CD9-8EFD-C0F3333CAE50}"/>
                </c:ext>
              </c:extLst>
            </c:dLbl>
            <c:dLbl>
              <c:idx val="4"/>
              <c:layout>
                <c:manualLayout>
                  <c:x val="2.468794495574246E-3"/>
                  <c:y val="-0.12008453194611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82-4CD9-8EFD-C0F3333CAE50}"/>
                </c:ext>
              </c:extLst>
            </c:dLbl>
            <c:dLbl>
              <c:idx val="5"/>
              <c:layout>
                <c:manualLayout>
                  <c:x val="7.8660780483183826E-2"/>
                  <c:y val="-0.10407326101996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82-4CD9-8EFD-C0F3333CAE5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 Cons huishoudens'!$C$4:$H$4</c:f>
              <c:strCache>
                <c:ptCount val="6"/>
                <c:pt idx="0">
                  <c:v>Ruimteverwarming</c:v>
                </c:pt>
                <c:pt idx="1">
                  <c:v>Verlichting en 
elektrische apparatuur</c:v>
                </c:pt>
                <c:pt idx="2">
                  <c:v>Waterverwarming</c:v>
                </c:pt>
                <c:pt idx="3">
                  <c:v>Koken</c:v>
                </c:pt>
                <c:pt idx="4">
                  <c:v>Ruimtekoeling</c:v>
                </c:pt>
                <c:pt idx="5">
                  <c:v>Overig eindgebruik</c:v>
                </c:pt>
              </c:strCache>
            </c:strRef>
          </c:cat>
          <c:val>
            <c:numRef>
              <c:f>'2.1 Cons huishoudens'!$C$34:$H$34</c:f>
              <c:numCache>
                <c:formatCode>_ * #,##0_ ;_ * \-#,##0_ ;_ * "-"??_ ;_ @_ </c:formatCode>
                <c:ptCount val="6"/>
                <c:pt idx="0">
                  <c:v>206541.8842</c:v>
                </c:pt>
                <c:pt idx="1">
                  <c:v>34153.560000000005</c:v>
                </c:pt>
                <c:pt idx="2">
                  <c:v>42896.6348</c:v>
                </c:pt>
                <c:pt idx="3">
                  <c:v>5373.9145000000008</c:v>
                </c:pt>
                <c:pt idx="4">
                  <c:v>500.04</c:v>
                </c:pt>
                <c:pt idx="5">
                  <c:v>2038.6902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82-4CD9-8EFD-C0F3333CAE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A1-43F5-AFBC-0BC8F6DE1DE5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A1-43F5-AFBC-0BC8F6DE1DE5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A1-43F5-AFBC-0BC8F6DE1DE5}"/>
              </c:ext>
            </c:extLst>
          </c:dPt>
          <c:dPt>
            <c:idx val="3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A1-43F5-AFBC-0BC8F6DE1DE5}"/>
              </c:ext>
            </c:extLst>
          </c:dPt>
          <c:dPt>
            <c:idx val="4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4A1-43F5-AFBC-0BC8F6DE1DE5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4A1-43F5-AFBC-0BC8F6DE1DE5}"/>
              </c:ext>
            </c:extLst>
          </c:dPt>
          <c:dLbls>
            <c:dLbl>
              <c:idx val="0"/>
              <c:layout>
                <c:manualLayout>
                  <c:x val="7.1177223443046528E-2"/>
                  <c:y val="-2.02180685358255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1-43F5-AFBC-0BC8F6DE1DE5}"/>
                </c:ext>
              </c:extLst>
            </c:dLbl>
            <c:dLbl>
              <c:idx val="1"/>
              <c:layout>
                <c:manualLayout>
                  <c:x val="2.9253694245710806E-2"/>
                  <c:y val="8.5962817670134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A1-43F5-AFBC-0BC8F6DE1DE5}"/>
                </c:ext>
              </c:extLst>
            </c:dLbl>
            <c:dLbl>
              <c:idx val="2"/>
              <c:layout>
                <c:manualLayout>
                  <c:x val="-2.937416047420114E-2"/>
                  <c:y val="9.34859189194449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A1-43F5-AFBC-0BC8F6DE1DE5}"/>
                </c:ext>
              </c:extLst>
            </c:dLbl>
            <c:dLbl>
              <c:idx val="3"/>
              <c:layout>
                <c:manualLayout>
                  <c:x val="-6.1372485571466531E-2"/>
                  <c:y val="4.4235120511559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A1-43F5-AFBC-0BC8F6DE1DE5}"/>
                </c:ext>
              </c:extLst>
            </c:dLbl>
            <c:dLbl>
              <c:idx val="4"/>
              <c:layout>
                <c:manualLayout>
                  <c:x val="-5.8867643862741785E-2"/>
                  <c:y val="-3.67922610263978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A1-43F5-AFBC-0BC8F6DE1DE5}"/>
                </c:ext>
              </c:extLst>
            </c:dLbl>
            <c:dLbl>
              <c:idx val="5"/>
              <c:layout>
                <c:manualLayout>
                  <c:x val="-5.1372244089734634E-2"/>
                  <c:y val="-5.82623380882111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A1-43F5-AFBC-0BC8F6DE1DE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'2.2 Cons industrie'!$C$4:$H$4</c:f>
              <c:strCache>
                <c:ptCount val="6"/>
                <c:pt idx="0">
                  <c:v>Chemische en petro-
chemische industrie</c:v>
                </c:pt>
                <c:pt idx="1">
                  <c:v>IJzer en 
staal</c:v>
                </c:pt>
                <c:pt idx="2">
                  <c:v>Voedings- en 
genotsmiddelden</c:v>
                </c:pt>
                <c:pt idx="3">
                  <c:v>Niet-metaalhoudende 
minerale producten</c:v>
                </c:pt>
                <c:pt idx="4">
                  <c:v>Pulp, papier 
en drukkerijen</c:v>
                </c:pt>
                <c:pt idx="5">
                  <c:v>Andere*</c:v>
                </c:pt>
              </c:strCache>
            </c:strRef>
          </c:cat>
          <c:val>
            <c:numRef>
              <c:f>'2.2 Cons industrie'!$C$62:$H$62</c:f>
              <c:numCache>
                <c:formatCode>_ * #,##0_ ;_ * \-#,##0_ ;_ * "-"??_ ;_ @_ </c:formatCode>
                <c:ptCount val="6"/>
                <c:pt idx="0">
                  <c:v>3413.7526007957958</c:v>
                </c:pt>
                <c:pt idx="1">
                  <c:v>2131.8740276605045</c:v>
                </c:pt>
                <c:pt idx="2">
                  <c:v>1556.2269429287226</c:v>
                </c:pt>
                <c:pt idx="3">
                  <c:v>1171.7557219255934</c:v>
                </c:pt>
                <c:pt idx="4">
                  <c:v>558.3643322645969</c:v>
                </c:pt>
                <c:pt idx="5">
                  <c:v>1749.1880253512227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A1-43F5-AFBC-0BC8F6DE1D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23136465461849E-2"/>
          <c:y val="3.4879086158707009E-2"/>
          <c:w val="0.92496802963559721"/>
          <c:h val="0.88483728278041074"/>
        </c:manualLayout>
      </c:layout>
      <c:lineChart>
        <c:grouping val="standard"/>
        <c:varyColors val="0"/>
        <c:ser>
          <c:idx val="0"/>
          <c:order val="0"/>
          <c:tx>
            <c:strRef>
              <c:f>'2.2 Cons industrie'!$C$4</c:f>
              <c:strCache>
                <c:ptCount val="1"/>
                <c:pt idx="0">
                  <c:v>Chemische en petro-
chemische industrie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none"/>
          </c:marker>
          <c:cat>
            <c:numRef>
              <c:f>'2.2 Cons industrie'!$B$29:$B$38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'2.2 Cons industrie'!$L$29:$L$38</c:f>
              <c:numCache>
                <c:formatCode>_ * #,##0.0_ ;_ * \-#,##0.0_ ;_ * "-"??_ ;_ @_ </c:formatCode>
                <c:ptCount val="10"/>
                <c:pt idx="0">
                  <c:v>4.2721892504691841</c:v>
                </c:pt>
                <c:pt idx="1">
                  <c:v>4.2730556474072863</c:v>
                </c:pt>
                <c:pt idx="2">
                  <c:v>4.2855488170649121</c:v>
                </c:pt>
                <c:pt idx="3">
                  <c:v>4.1369572140259097</c:v>
                </c:pt>
                <c:pt idx="4">
                  <c:v>4.1702443976096735</c:v>
                </c:pt>
                <c:pt idx="5">
                  <c:v>3.9677584000628858</c:v>
                </c:pt>
                <c:pt idx="6">
                  <c:v>4.0447135780724466</c:v>
                </c:pt>
                <c:pt idx="7">
                  <c:v>4.2256627919119332</c:v>
                </c:pt>
                <c:pt idx="8">
                  <c:v>3.6753590464848758</c:v>
                </c:pt>
                <c:pt idx="9">
                  <c:v>3.4137526007957959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50-4F31-B469-E9650670BCC6}"/>
            </c:ext>
          </c:extLst>
        </c:ser>
        <c:ser>
          <c:idx val="1"/>
          <c:order val="1"/>
          <c:tx>
            <c:strRef>
              <c:f>'2.2 Cons industrie'!$D$4</c:f>
              <c:strCache>
                <c:ptCount val="1"/>
                <c:pt idx="0">
                  <c:v>IJzer en 
staal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none"/>
          </c:marker>
          <c:cat>
            <c:numRef>
              <c:f>'2.2 Cons industrie'!$B$29:$B$38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'2.2 Cons industrie'!$M$29:$M$38</c:f>
              <c:numCache>
                <c:formatCode>_ * #,##0.0_ ;_ * \-#,##0.0_ ;_ * "-"??_ ;_ @_ </c:formatCode>
                <c:ptCount val="10"/>
                <c:pt idx="0">
                  <c:v>2.4915844378402721</c:v>
                </c:pt>
                <c:pt idx="1">
                  <c:v>2.4323088530787662</c:v>
                </c:pt>
                <c:pt idx="2">
                  <c:v>2.6583662502729513</c:v>
                </c:pt>
                <c:pt idx="3">
                  <c:v>2.7033413945858182</c:v>
                </c:pt>
                <c:pt idx="4">
                  <c:v>2.6991245070270296</c:v>
                </c:pt>
                <c:pt idx="5">
                  <c:v>2.6422721813483205</c:v>
                </c:pt>
                <c:pt idx="6">
                  <c:v>2.1789763099825126</c:v>
                </c:pt>
                <c:pt idx="7">
                  <c:v>2.3658762808631582</c:v>
                </c:pt>
                <c:pt idx="8">
                  <c:v>2.3664839206864281</c:v>
                </c:pt>
                <c:pt idx="9">
                  <c:v>2.1318740276605044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0-4F31-B469-E9650670BCC6}"/>
            </c:ext>
          </c:extLst>
        </c:ser>
        <c:ser>
          <c:idx val="2"/>
          <c:order val="2"/>
          <c:tx>
            <c:strRef>
              <c:f>'2.2 Cons industrie'!$E$4</c:f>
              <c:strCache>
                <c:ptCount val="1"/>
                <c:pt idx="0">
                  <c:v>Voedings- en 
genotsmiddelden</c:v>
                </c:pt>
              </c:strCache>
            </c:strRef>
          </c:tx>
          <c:spPr>
            <a:ln w="31750" cap="rnd">
              <a:solidFill>
                <a:srgbClr val="F6DA78"/>
              </a:solidFill>
              <a:round/>
            </a:ln>
            <a:effectLst/>
          </c:spPr>
          <c:marker>
            <c:symbol val="none"/>
          </c:marker>
          <c:cat>
            <c:numRef>
              <c:f>'2.2 Cons industrie'!$B$29:$B$38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'2.2 Cons industrie'!$N$29:$N$38</c:f>
              <c:numCache>
                <c:formatCode>_ * #,##0.0_ ;_ * \-#,##0.0_ ;_ * "-"??_ ;_ @_ </c:formatCode>
                <c:ptCount val="10"/>
                <c:pt idx="0">
                  <c:v>1.4204596114300534</c:v>
                </c:pt>
                <c:pt idx="1">
                  <c:v>1.4638013371784864</c:v>
                </c:pt>
                <c:pt idx="2">
                  <c:v>1.47554704041666</c:v>
                </c:pt>
                <c:pt idx="3">
                  <c:v>1.5155476432890025</c:v>
                </c:pt>
                <c:pt idx="4">
                  <c:v>1.6089715680802987</c:v>
                </c:pt>
                <c:pt idx="5">
                  <c:v>1.6639935158791668</c:v>
                </c:pt>
                <c:pt idx="6">
                  <c:v>1.5444450633184124</c:v>
                </c:pt>
                <c:pt idx="7">
                  <c:v>1.6052891097141491</c:v>
                </c:pt>
                <c:pt idx="8">
                  <c:v>1.5740663904391454</c:v>
                </c:pt>
                <c:pt idx="9">
                  <c:v>1.5562269429287225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0-4F31-B469-E9650670BCC6}"/>
            </c:ext>
          </c:extLst>
        </c:ser>
        <c:ser>
          <c:idx val="3"/>
          <c:order val="3"/>
          <c:tx>
            <c:strRef>
              <c:f>'2.2 Cons industrie'!$F$4</c:f>
              <c:strCache>
                <c:ptCount val="1"/>
                <c:pt idx="0">
                  <c:v>Niet-metaalhoudende 
minerale producten</c:v>
                </c:pt>
              </c:strCache>
            </c:strRef>
          </c:tx>
          <c:spPr>
            <a:ln w="31750" cap="rnd">
              <a:solidFill>
                <a:srgbClr val="EC6527"/>
              </a:solidFill>
              <a:round/>
            </a:ln>
            <a:effectLst/>
          </c:spPr>
          <c:marker>
            <c:symbol val="none"/>
          </c:marker>
          <c:cat>
            <c:numRef>
              <c:f>'2.2 Cons industrie'!$B$29:$B$38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'2.2 Cons industrie'!$O$29:$O$38</c:f>
              <c:numCache>
                <c:formatCode>_ * #,##0.0_ ;_ * \-#,##0.0_ ;_ * "-"??_ ;_ @_ </c:formatCode>
                <c:ptCount val="10"/>
                <c:pt idx="0">
                  <c:v>1.3768819068313292</c:v>
                </c:pt>
                <c:pt idx="1">
                  <c:v>1.3621589736968303</c:v>
                </c:pt>
                <c:pt idx="2">
                  <c:v>1.3815598969956222</c:v>
                </c:pt>
                <c:pt idx="3">
                  <c:v>1.2640647482365679</c:v>
                </c:pt>
                <c:pt idx="4">
                  <c:v>1.3271796676428735</c:v>
                </c:pt>
                <c:pt idx="5">
                  <c:v>1.3603201178387001</c:v>
                </c:pt>
                <c:pt idx="6">
                  <c:v>1.2541624554109074</c:v>
                </c:pt>
                <c:pt idx="7">
                  <c:v>1.3538005634646724</c:v>
                </c:pt>
                <c:pt idx="8">
                  <c:v>1.2632233583509485</c:v>
                </c:pt>
                <c:pt idx="9">
                  <c:v>1.1717557219255934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0-4F31-B469-E9650670BCC6}"/>
            </c:ext>
          </c:extLst>
        </c:ser>
        <c:ser>
          <c:idx val="4"/>
          <c:order val="4"/>
          <c:tx>
            <c:strRef>
              <c:f>'2.2 Cons industrie'!$G$4</c:f>
              <c:strCache>
                <c:ptCount val="1"/>
                <c:pt idx="0">
                  <c:v>Pulp, papier 
en drukkerijen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none"/>
          </c:marker>
          <c:cat>
            <c:numRef>
              <c:f>'2.2 Cons industrie'!$B$29:$B$38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'2.2 Cons industrie'!$P$29:$P$38</c:f>
              <c:numCache>
                <c:formatCode>_ * #,##0.0_ ;_ * \-#,##0.0_ ;_ * "-"??_ ;_ @_ </c:formatCode>
                <c:ptCount val="10"/>
                <c:pt idx="0">
                  <c:v>0.71920747838581633</c:v>
                </c:pt>
                <c:pt idx="1">
                  <c:v>0.70666122731484315</c:v>
                </c:pt>
                <c:pt idx="2">
                  <c:v>0.73255692827819086</c:v>
                </c:pt>
                <c:pt idx="3">
                  <c:v>0.69869480752091062</c:v>
                </c:pt>
                <c:pt idx="4">
                  <c:v>0.69051824233684578</c:v>
                </c:pt>
                <c:pt idx="5">
                  <c:v>0.64300128499704834</c:v>
                </c:pt>
                <c:pt idx="6">
                  <c:v>0.58251615683039148</c:v>
                </c:pt>
                <c:pt idx="7">
                  <c:v>0.62823919743835288</c:v>
                </c:pt>
                <c:pt idx="8">
                  <c:v>0.61166544162128256</c:v>
                </c:pt>
                <c:pt idx="9">
                  <c:v>0.55836433226459692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0-4F31-B469-E9650670BCC6}"/>
            </c:ext>
          </c:extLst>
        </c:ser>
        <c:ser>
          <c:idx val="5"/>
          <c:order val="5"/>
          <c:tx>
            <c:strRef>
              <c:f>'2.2 Cons industrie'!$H$4</c:f>
              <c:strCache>
                <c:ptCount val="1"/>
                <c:pt idx="0">
                  <c:v>Andere*</c:v>
                </c:pt>
              </c:strCache>
            </c:strRef>
          </c:tx>
          <c:spPr>
            <a:ln w="31750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'2.2 Cons industrie'!$B$29:$B$38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'2.2 Cons industrie'!$Q$29:$Q$38</c:f>
              <c:numCache>
                <c:formatCode>_ * #,##0.0_ ;_ * \-#,##0.0_ ;_ * "-"??_ ;_ @_ </c:formatCode>
                <c:ptCount val="10"/>
                <c:pt idx="0">
                  <c:v>1.7728820746562379</c:v>
                </c:pt>
                <c:pt idx="1">
                  <c:v>1.7350021492945398</c:v>
                </c:pt>
                <c:pt idx="2">
                  <c:v>1.7217658617837914</c:v>
                </c:pt>
                <c:pt idx="3">
                  <c:v>1.7590621369490183</c:v>
                </c:pt>
                <c:pt idx="4">
                  <c:v>1.7812603943382419</c:v>
                </c:pt>
                <c:pt idx="5">
                  <c:v>2.0211881246930896</c:v>
                </c:pt>
                <c:pt idx="6">
                  <c:v>1.8996237471928235</c:v>
                </c:pt>
                <c:pt idx="7">
                  <c:v>2.0070401232883452</c:v>
                </c:pt>
                <c:pt idx="8">
                  <c:v>1.8301196382432208</c:v>
                </c:pt>
                <c:pt idx="9">
                  <c:v>1.7491880253512226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0-4F31-B469-E9650670BCC6}"/>
            </c:ext>
          </c:extLst>
        </c:ser>
        <c:ser>
          <c:idx val="6"/>
          <c:order val="6"/>
          <c:tx>
            <c:strRef>
              <c:f>'2.2 Cons industrie'!$S$4</c:f>
              <c:strCache>
                <c:ptCount val="1"/>
                <c:pt idx="0">
                  <c:v>Totaal</c:v>
                </c:pt>
              </c:strCache>
            </c:strRef>
          </c:tx>
          <c:spPr>
            <a:ln w="31750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numRef>
              <c:f>'2.2 Cons industrie'!$B$29:$B$38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'2.2 Cons industrie'!$S$29:$S$38</c:f>
              <c:numCache>
                <c:formatCode>_-* #,##0.0\ _€_-;\-* #,##0.0\ _€_-;_-* "-"?\ _€_-;_-@_-</c:formatCode>
                <c:ptCount val="10"/>
                <c:pt idx="0">
                  <c:v>7.0532047596128944</c:v>
                </c:pt>
                <c:pt idx="1">
                  <c:v>6.9729881879707509</c:v>
                </c:pt>
                <c:pt idx="2">
                  <c:v>7.2553447948121281</c:v>
                </c:pt>
                <c:pt idx="3">
                  <c:v>7.0776679446072261</c:v>
                </c:pt>
                <c:pt idx="4">
                  <c:v>7.2772987770349626</c:v>
                </c:pt>
                <c:pt idx="5">
                  <c:v>7.2985336248192123</c:v>
                </c:pt>
                <c:pt idx="6">
                  <c:v>6.5044373108074947</c:v>
                </c:pt>
                <c:pt idx="7">
                  <c:v>7.1859080666806108</c:v>
                </c:pt>
                <c:pt idx="8">
                  <c:v>6.3209177958258991</c:v>
                </c:pt>
                <c:pt idx="9">
                  <c:v>5.5811616509264361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0-4F31-B469-E9650670B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61736"/>
        <c:axId val="518793632"/>
      </c:lineChart>
      <c:catAx>
        <c:axId val="3081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8793632"/>
        <c:crossesAt val="-10"/>
        <c:auto val="1"/>
        <c:lblAlgn val="ctr"/>
        <c:lblOffset val="100"/>
        <c:noMultiLvlLbl val="0"/>
      </c:catAx>
      <c:valAx>
        <c:axId val="51879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30816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'1.2.4 Regionale brandstof'!$C$4</c:f>
          <c:strCache>
            <c:ptCount val="1"/>
            <c:pt idx="0">
              <c:v>Benzine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23074566768603466"/>
          <c:y val="0.14323518518518519"/>
          <c:w val="0.54498165137614674"/>
          <c:h val="0.6600333333333333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9B6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47-49F4-8A6D-E2D4ACF4F2DA}"/>
              </c:ext>
            </c:extLst>
          </c:dPt>
          <c:dPt>
            <c:idx val="1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47-49F4-8A6D-E2D4ACF4F2DA}"/>
              </c:ext>
            </c:extLst>
          </c:dPt>
          <c:dPt>
            <c:idx val="2"/>
            <c:bubble3D val="0"/>
            <c:spPr>
              <a:solidFill>
                <a:srgbClr val="6E9E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47-49F4-8A6D-E2D4ACF4F2DA}"/>
              </c:ext>
            </c:extLst>
          </c:dPt>
          <c:dLbls>
            <c:dLbl>
              <c:idx val="0"/>
              <c:layout>
                <c:manualLayout>
                  <c:x val="6.2317998934705701E-2"/>
                  <c:y val="6.66338744056401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7-49F4-8A6D-E2D4ACF4F2DA}"/>
                </c:ext>
              </c:extLst>
            </c:dLbl>
            <c:dLbl>
              <c:idx val="1"/>
              <c:layout>
                <c:manualLayout>
                  <c:x val="-6.2317998934705764E-2"/>
                  <c:y val="3.33169372028201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47-49F4-8A6D-E2D4ACF4F2DA}"/>
                </c:ext>
              </c:extLst>
            </c:dLbl>
            <c:dLbl>
              <c:idx val="2"/>
              <c:layout>
                <c:manualLayout>
                  <c:x val="-7.1665698774911565E-2"/>
                  <c:y val="-2.4987702902115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47-49F4-8A6D-E2D4ACF4F2D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'1.2.4 Regionale brandstof'!$B$5:$B$7</c:f>
              <c:strCache>
                <c:ptCount val="3"/>
                <c:pt idx="0">
                  <c:v>Vlaams Gewest</c:v>
                </c:pt>
                <c:pt idx="1">
                  <c:v>Brussels Hoofdstedelijk Gewest</c:v>
                </c:pt>
                <c:pt idx="2">
                  <c:v>Waals Gewest</c:v>
                </c:pt>
              </c:strCache>
            </c:strRef>
          </c:cat>
          <c:val>
            <c:numRef>
              <c:f>'1.2.4 Regionale brandstof'!$C$5:$C$7</c:f>
              <c:numCache>
                <c:formatCode>_ * #,##0_ ;_ * \-#,##0_ ;_ * "-"??_ ;_ @_ </c:formatCode>
                <c:ptCount val="3"/>
                <c:pt idx="0">
                  <c:v>2007885</c:v>
                </c:pt>
                <c:pt idx="1">
                  <c:v>155962</c:v>
                </c:pt>
                <c:pt idx="2">
                  <c:v>827621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7-49F4-8A6D-E2D4ACF4F2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921253822629972E-2"/>
          <c:y val="0.83753456790123459"/>
          <c:w val="0.7907707534270606"/>
          <c:h val="0.162465322183964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'1.2.4 Regionale brandstof'!$D$4</c:f>
          <c:strCache>
            <c:ptCount val="1"/>
            <c:pt idx="0">
              <c:v>Diesel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23074566768603466"/>
          <c:y val="0.14323518518518519"/>
          <c:w val="0.54174515800203871"/>
          <c:h val="0.656113580246913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9B6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39-4B49-867F-779B416AE9D3}"/>
              </c:ext>
            </c:extLst>
          </c:dPt>
          <c:dPt>
            <c:idx val="1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39-4B49-867F-779B416AE9D3}"/>
              </c:ext>
            </c:extLst>
          </c:dPt>
          <c:dPt>
            <c:idx val="2"/>
            <c:bubble3D val="0"/>
            <c:spPr>
              <a:solidFill>
                <a:srgbClr val="6E9E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39-4B49-867F-779B416AE9D3}"/>
              </c:ext>
            </c:extLst>
          </c:dPt>
          <c:dLbls>
            <c:dLbl>
              <c:idx val="0"/>
              <c:layout>
                <c:manualLayout>
                  <c:x val="5.663271676506787E-2"/>
                  <c:y val="6.24302575371016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9-4B49-867F-779B416AE9D3}"/>
                </c:ext>
              </c:extLst>
            </c:dLbl>
            <c:dLbl>
              <c:idx val="1"/>
              <c:layout>
                <c:manualLayout>
                  <c:x val="-6.9217764935082984E-2"/>
                  <c:y val="2.91341201839807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39-4B49-867F-779B416AE9D3}"/>
                </c:ext>
              </c:extLst>
            </c:dLbl>
            <c:dLbl>
              <c:idx val="2"/>
              <c:layout>
                <c:manualLayout>
                  <c:x val="-7.2364026977586746E-2"/>
                  <c:y val="-3.32961373531209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39-4B49-867F-779B416AE9D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'1.2.4 Regionale brandstof'!$B$5:$B$7</c:f>
              <c:strCache>
                <c:ptCount val="3"/>
                <c:pt idx="0">
                  <c:v>Vlaams Gewest</c:v>
                </c:pt>
                <c:pt idx="1">
                  <c:v>Brussels Hoofdstedelijk Gewest</c:v>
                </c:pt>
                <c:pt idx="2">
                  <c:v>Waals Gewest</c:v>
                </c:pt>
              </c:strCache>
            </c:strRef>
          </c:cat>
          <c:val>
            <c:numRef>
              <c:f>'1.2.4 Regionale brandstof'!$D$5:$D$7</c:f>
              <c:numCache>
                <c:formatCode>_ * #,##0_ ;_ * \-#,##0_ ;_ * "-"??_ ;_ @_ </c:formatCode>
                <c:ptCount val="3"/>
                <c:pt idx="0">
                  <c:v>4671682</c:v>
                </c:pt>
                <c:pt idx="1">
                  <c:v>194570</c:v>
                </c:pt>
                <c:pt idx="2">
                  <c:v>2135151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39-4B49-867F-779B416AE9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921253822629972E-2"/>
          <c:y val="0.83753456790123459"/>
          <c:w val="0.73869723941518173"/>
          <c:h val="0.162465487209990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03-4778-8667-6AFBCEB3062E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03-4778-8667-6AFBCEB3062E}"/>
              </c:ext>
            </c:extLst>
          </c:dPt>
          <c:dPt>
            <c:idx val="2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03-4778-8667-6AFBCEB3062E}"/>
              </c:ext>
            </c:extLst>
          </c:dPt>
          <c:dPt>
            <c:idx val="3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03-4778-8667-6AFBCEB3062E}"/>
              </c:ext>
            </c:extLst>
          </c:dPt>
          <c:dPt>
            <c:idx val="4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E03-4778-8667-6AFBCEB3062E}"/>
              </c:ext>
            </c:extLst>
          </c:dPt>
          <c:dLbls>
            <c:dLbl>
              <c:idx val="0"/>
              <c:layout>
                <c:manualLayout>
                  <c:x val="7.3630677839221462E-2"/>
                  <c:y val="-3.20225418522960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03-4778-8667-6AFBCEB3062E}"/>
                </c:ext>
              </c:extLst>
            </c:dLbl>
            <c:dLbl>
              <c:idx val="1"/>
              <c:layout>
                <c:manualLayout>
                  <c:x val="5.638424573181039E-2"/>
                  <c:y val="5.20366305099810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03-4778-8667-6AFBCEB3062E}"/>
                </c:ext>
              </c:extLst>
            </c:dLbl>
            <c:dLbl>
              <c:idx val="2"/>
              <c:layout>
                <c:manualLayout>
                  <c:x val="-8.1000120740865947E-2"/>
                  <c:y val="3.20225418522958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03-4778-8667-6AFBCEB3062E}"/>
                </c:ext>
              </c:extLst>
            </c:dLbl>
            <c:dLbl>
              <c:idx val="3"/>
              <c:layout>
                <c:manualLayout>
                  <c:x val="-5.8967069529334094E-2"/>
                  <c:y val="-8.80619900938140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03-4778-8667-6AFBCEB3062E}"/>
                </c:ext>
              </c:extLst>
            </c:dLbl>
            <c:dLbl>
              <c:idx val="4"/>
              <c:layout>
                <c:manualLayout>
                  <c:x val="2.468794495574246E-3"/>
                  <c:y val="-0.12008453194611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03-4778-8667-6AFBCEB3062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'2.3 Cons transport'!$C$4:$G$4</c:f>
              <c:strCache>
                <c:ptCount val="5"/>
                <c:pt idx="0">
                  <c:v>Zwaar vrachtvervoer</c:v>
                </c:pt>
                <c:pt idx="1">
                  <c:v>Collectief vervoer</c:v>
                </c:pt>
                <c:pt idx="2">
                  <c:v>Auto's en bestelwagens - personenvervoer</c:v>
                </c:pt>
                <c:pt idx="3">
                  <c:v>Auto's en bestelwagens - vrachtvervoer</c:v>
                </c:pt>
                <c:pt idx="4">
                  <c:v>Ander wegvervoer*</c:v>
                </c:pt>
              </c:strCache>
            </c:strRef>
          </c:cat>
          <c:val>
            <c:numRef>
              <c:f>'2.3 Cons transport'!$C$34:$G$34</c:f>
              <c:numCache>
                <c:formatCode>_ * #,##0_ ;_ * \-#,##0_ ;_ * "-"??_ ;_ @_ </c:formatCode>
                <c:ptCount val="5"/>
                <c:pt idx="0">
                  <c:v>105049.442008973</c:v>
                </c:pt>
                <c:pt idx="1">
                  <c:v>6959.8017738139997</c:v>
                </c:pt>
                <c:pt idx="2">
                  <c:v>190921.321537449</c:v>
                </c:pt>
                <c:pt idx="3">
                  <c:v>52585.879879466003</c:v>
                </c:pt>
                <c:pt idx="4">
                  <c:v>2313.4442938960001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03-4778-8667-6AFBCEB30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6C-4611-B6D3-0474443508D3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6C-4611-B6D3-0474443508D3}"/>
              </c:ext>
            </c:extLst>
          </c:dPt>
          <c:dPt>
            <c:idx val="2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6C-4611-B6D3-0474443508D3}"/>
              </c:ext>
            </c:extLst>
          </c:dPt>
          <c:dPt>
            <c:idx val="3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6C-4611-B6D3-0474443508D3}"/>
              </c:ext>
            </c:extLst>
          </c:dPt>
          <c:dLbls>
            <c:dLbl>
              <c:idx val="0"/>
              <c:layout>
                <c:manualLayout>
                  <c:x val="1.4736996824389833E-2"/>
                  <c:y val="-7.91277258566978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6C-4611-B6D3-0474443508D3}"/>
                </c:ext>
              </c:extLst>
            </c:dLbl>
            <c:dLbl>
              <c:idx val="1"/>
              <c:layout>
                <c:manualLayout>
                  <c:x val="6.6316485709754652E-2"/>
                  <c:y val="4.16461715035251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6C-4611-B6D3-0474443508D3}"/>
                </c:ext>
              </c:extLst>
            </c:dLbl>
            <c:dLbl>
              <c:idx val="2"/>
              <c:layout>
                <c:manualLayout>
                  <c:x val="-7.1228817984551301E-2"/>
                  <c:y val="2.08230857517625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6C-4611-B6D3-0474443508D3}"/>
                </c:ext>
              </c:extLst>
            </c:dLbl>
            <c:dLbl>
              <c:idx val="3"/>
              <c:layout>
                <c:manualLayout>
                  <c:x val="-4.1754824335771448E-2"/>
                  <c:y val="-7.07984915559927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6C-4611-B6D3-0474443508D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'2.3 Cons transport'!$N$4:$Q$4</c:f>
              <c:strCache>
                <c:ptCount val="4"/>
                <c:pt idx="0">
                  <c:v>Hogesnelheidsspoor</c:v>
                </c:pt>
                <c:pt idx="1">
                  <c:v>Conventioneel spoor - personenvervoer</c:v>
                </c:pt>
                <c:pt idx="2">
                  <c:v>Conventioneel spoor - vrachtvervoer</c:v>
                </c:pt>
                <c:pt idx="3">
                  <c:v>Metro en tram</c:v>
                </c:pt>
              </c:strCache>
            </c:strRef>
          </c:cat>
          <c:val>
            <c:numRef>
              <c:f>'2.3 Cons transport'!$N$34:$Q$34</c:f>
              <c:numCache>
                <c:formatCode>_ * #,##0_ ;_ * \-#,##0_ ;_ * "-"??_ ;_ @_ </c:formatCode>
                <c:ptCount val="4"/>
                <c:pt idx="0">
                  <c:v>421.92</c:v>
                </c:pt>
                <c:pt idx="1">
                  <c:v>3876.1467572000001</c:v>
                </c:pt>
                <c:pt idx="2">
                  <c:v>1052.3152173999999</c:v>
                </c:pt>
                <c:pt idx="3">
                  <c:v>872.64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6C-4611-B6D3-0474443508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1435309720121"/>
          <c:y val="6.2499939441798734E-2"/>
          <c:w val="0.52069584391279422"/>
          <c:h val="0.89238016339410142"/>
        </c:manualLayout>
      </c:layout>
      <c:doughnutChart>
        <c:varyColors val="1"/>
        <c:ser>
          <c:idx val="0"/>
          <c:order val="0"/>
          <c:spPr>
            <a:ln w="19050"/>
          </c:spPr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CC-4D87-95AF-3EFA7BF175C1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CC-4D87-95AF-3EFA7BF175C1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CC-4D87-95AF-3EFA7BF175C1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0CC-4D87-95AF-3EFA7BF175C1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0CC-4D87-95AF-3EFA7BF175C1}"/>
              </c:ext>
            </c:extLst>
          </c:dPt>
          <c:dLbls>
            <c:delete val="1"/>
          </c:dLbls>
          <c:cat>
            <c:strRef>
              <c:f>'2.3 Cons transport detail'!$C$4:$H$4</c:f>
              <c:strCache>
                <c:ptCount val="5"/>
                <c:pt idx="0">
                  <c:v>Diesel</c:v>
                </c:pt>
                <c:pt idx="1">
                  <c:v>Benzine</c:v>
                </c:pt>
                <c:pt idx="2">
                  <c:v>Lpg</c:v>
                </c:pt>
                <c:pt idx="3">
                  <c:v>Aardgas</c:v>
                </c:pt>
                <c:pt idx="4">
                  <c:v>Elektriciteit</c:v>
                </c:pt>
              </c:strCache>
            </c:strRef>
          </c:cat>
          <c:val>
            <c:numRef>
              <c:f>'2.3 Cons transport detail'!$S$60:$W$60</c:f>
              <c:numCache>
                <c:formatCode>General</c:formatCode>
                <c:ptCount val="5"/>
                <c:pt idx="0">
                  <c:v>2287.2973943929919</c:v>
                </c:pt>
                <c:pt idx="1">
                  <c:v>1894.6866759354875</c:v>
                </c:pt>
                <c:pt idx="2">
                  <c:v>48.126970478647173</c:v>
                </c:pt>
                <c:pt idx="3">
                  <c:v>9.3559399846198872</c:v>
                </c:pt>
                <c:pt idx="4">
                  <c:v>24.525183203905524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CC-4D87-95AF-3EFA7BF175C1}"/>
            </c:ext>
          </c:extLst>
        </c:ser>
        <c:ser>
          <c:idx val="1"/>
          <c:order val="1"/>
          <c:spPr>
            <a:ln w="19050"/>
          </c:spPr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0CC-4D87-95AF-3EFA7BF175C1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0CC-4D87-95AF-3EFA7BF175C1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0CC-4D87-95AF-3EFA7BF175C1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0CC-4D87-95AF-3EFA7BF175C1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50CC-4D87-95AF-3EFA7BF175C1}"/>
              </c:ext>
            </c:extLst>
          </c:dPt>
          <c:dLbls>
            <c:delete val="1"/>
          </c:dLbls>
          <c:val>
            <c:numRef>
              <c:f>'2.3 Cons transport detail'!$S$61:$W$61</c:f>
              <c:numCache>
                <c:formatCode>General</c:formatCode>
                <c:ptCount val="5"/>
                <c:pt idx="0">
                  <c:v>2219.427980909561</c:v>
                </c:pt>
                <c:pt idx="1">
                  <c:v>2151.6423017751558</c:v>
                </c:pt>
                <c:pt idx="2">
                  <c:v>48.352918696856783</c:v>
                </c:pt>
                <c:pt idx="3">
                  <c:v>7.5656227312805768</c:v>
                </c:pt>
                <c:pt idx="4">
                  <c:v>47.695614789337924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0CC-4D87-95AF-3EFA7BF175C1}"/>
            </c:ext>
          </c:extLst>
        </c:ser>
        <c:ser>
          <c:idx val="2"/>
          <c:order val="2"/>
          <c:spPr>
            <a:ln w="19050"/>
          </c:spPr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0CC-4D87-95AF-3EFA7BF175C1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0CC-4D87-95AF-3EFA7BF175C1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0CC-4D87-95AF-3EFA7BF175C1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0CC-4D87-95AF-3EFA7BF175C1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0CC-4D87-95AF-3EFA7BF175C1}"/>
              </c:ext>
            </c:extLst>
          </c:dPt>
          <c:dLbls>
            <c:dLbl>
              <c:idx val="0"/>
              <c:layout>
                <c:manualLayout>
                  <c:x val="8.2522316539215171E-2"/>
                  <c:y val="-0.131306329220220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CC-4D87-95AF-3EFA7BF175C1}"/>
                </c:ext>
              </c:extLst>
            </c:dLbl>
            <c:dLbl>
              <c:idx val="1"/>
              <c:layout>
                <c:manualLayout>
                  <c:x val="-9.7995177469135802E-2"/>
                  <c:y val="4.13938853910653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CC-4D87-95AF-3EFA7BF175C1}"/>
                </c:ext>
              </c:extLst>
            </c:dLbl>
            <c:dLbl>
              <c:idx val="2"/>
              <c:layout>
                <c:manualLayout>
                  <c:x val="-7.8396831101319217E-2"/>
                  <c:y val="-9.489697294575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0CC-4D87-95AF-3EFA7BF175C1}"/>
                </c:ext>
              </c:extLst>
            </c:dLbl>
            <c:dLbl>
              <c:idx val="3"/>
              <c:layout>
                <c:manualLayout>
                  <c:x val="4.8998019438324511E-3"/>
                  <c:y val="-0.107274838982156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0CC-4D87-95AF-3EFA7BF175C1}"/>
                </c:ext>
              </c:extLst>
            </c:dLbl>
            <c:dLbl>
              <c:idx val="4"/>
              <c:layout>
                <c:manualLayout>
                  <c:x val="0.10289584082048148"/>
                  <c:y val="-8.66450622548183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0CC-4D87-95AF-3EFA7BF175C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'2.3 Cons transport detail'!$S$62:$W$62</c:f>
              <c:numCache>
                <c:formatCode>General</c:formatCode>
                <c:ptCount val="5"/>
                <c:pt idx="0">
                  <c:v>2097.1907651754645</c:v>
                </c:pt>
                <c:pt idx="1">
                  <c:v>2349.0295135452261</c:v>
                </c:pt>
                <c:pt idx="2">
                  <c:v>51.177271424476913</c:v>
                </c:pt>
                <c:pt idx="3">
                  <c:v>6.456983551609083</c:v>
                </c:pt>
                <c:pt idx="4">
                  <c:v>85.984522785898534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0CC-4D87-95AF-3EFA7BF175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2808641975309"/>
          <c:y val="0.10765030864197529"/>
          <c:w val="0.793533024691358"/>
          <c:h val="0.793533024691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E9-4C11-ADEB-B1B35B920B20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E9-4C11-ADEB-B1B35B920B20}"/>
              </c:ext>
            </c:extLst>
          </c:dPt>
          <c:dPt>
            <c:idx val="2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E9-4C11-ADEB-B1B35B920B20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E9-4C11-ADEB-B1B35B920B20}"/>
              </c:ext>
            </c:extLst>
          </c:dPt>
          <c:dLbls>
            <c:dLbl>
              <c:idx val="0"/>
              <c:layout>
                <c:manualLayout>
                  <c:x val="8.0629530110416014E-2"/>
                  <c:y val="9.99507459962953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E9-4C11-ADEB-B1B35B920B20}"/>
                </c:ext>
              </c:extLst>
            </c:dLbl>
            <c:dLbl>
              <c:idx val="1"/>
              <c:layout>
                <c:manualLayout>
                  <c:x val="-6.5782639431484172E-2"/>
                  <c:y val="7.4272130792795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E9-4C11-ADEB-B1B35B920B20}"/>
                </c:ext>
              </c:extLst>
            </c:dLbl>
            <c:dLbl>
              <c:idx val="2"/>
              <c:layout>
                <c:manualLayout>
                  <c:x val="-9.2267873494933289E-2"/>
                  <c:y val="-4.58107886538777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E9-4C11-ADEB-B1B35B920B20}"/>
                </c:ext>
              </c:extLst>
            </c:dLbl>
            <c:dLbl>
              <c:idx val="3"/>
              <c:layout>
                <c:manualLayout>
                  <c:x val="-3.8444947289555539E-3"/>
                  <c:y val="-8.3292343007050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E9-4C11-ADEB-B1B35B920B2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'3.1 Energie prod'!$C$4:$F$4</c:f>
              <c:strCache>
                <c:ptCount val="4"/>
                <c:pt idx="0">
                  <c:v>Nucleaire
energie</c:v>
                </c:pt>
                <c:pt idx="1">
                  <c:v>Niet-hernieuwbaar 
afval</c:v>
                </c:pt>
                <c:pt idx="2">
                  <c:v>Hernieuwbare 
energie</c:v>
                </c:pt>
                <c:pt idx="3">
                  <c:v>Overige</c:v>
                </c:pt>
              </c:strCache>
            </c:strRef>
          </c:cat>
          <c:val>
            <c:numRef>
              <c:f>'3.1 Energie prod'!$C$79:$F$79</c:f>
              <c:numCache>
                <c:formatCode>_ * #,##0.0_ ;_ * \-#,##0.0_ ;_ * "-"??_ ;_ @_ </c:formatCode>
                <c:ptCount val="4"/>
                <c:pt idx="0">
                  <c:v>7.5775560748226818</c:v>
                </c:pt>
                <c:pt idx="1">
                  <c:v>0.6199245246966657</c:v>
                </c:pt>
                <c:pt idx="2">
                  <c:v>4.6738964687446263</c:v>
                </c:pt>
                <c:pt idx="3">
                  <c:v>0.22458342471364598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E9-4C11-ADEB-B1B35B920B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'3.1 Energie prod'!$C$4</c:f>
              <c:strCache>
                <c:ptCount val="1"/>
                <c:pt idx="0">
                  <c:v>Nucleaire
energie</c:v>
                </c:pt>
              </c:strCache>
            </c:strRef>
          </c:tx>
          <c:spPr>
            <a:ln w="31750" cap="rnd">
              <a:solidFill>
                <a:srgbClr val="F6DA78"/>
              </a:solidFill>
              <a:round/>
            </a:ln>
            <a:effectLst/>
          </c:spPr>
          <c:marker>
            <c:symbol val="none"/>
          </c:marker>
          <c:cat>
            <c:numRef>
              <c:f>'3.1 Energie 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'3.1 Energie prod'!$C$30:$C$39</c:f>
              <c:numCache>
                <c:formatCode>_ * #,##0.0_ ;_ * \-#,##0.0_ ;_ * "-"??_ ;_ @_ </c:formatCode>
                <c:ptCount val="10"/>
                <c:pt idx="0">
                  <c:v>6.2831779999999995</c:v>
                </c:pt>
                <c:pt idx="1">
                  <c:v>10.588967</c:v>
                </c:pt>
                <c:pt idx="2">
                  <c:v>10.299709999999999</c:v>
                </c:pt>
                <c:pt idx="3">
                  <c:v>6.9608619999999997</c:v>
                </c:pt>
                <c:pt idx="4">
                  <c:v>10.593545000000001</c:v>
                </c:pt>
                <c:pt idx="5">
                  <c:v>8.3710149999999999</c:v>
                </c:pt>
                <c:pt idx="6">
                  <c:v>12.223218000000001</c:v>
                </c:pt>
                <c:pt idx="7">
                  <c:v>10.697550999999999</c:v>
                </c:pt>
                <c:pt idx="8">
                  <c:v>7.9252030000000007</c:v>
                </c:pt>
                <c:pt idx="9">
                  <c:v>7.5775560748226818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A-415E-AD0F-D4DFEC826954}"/>
            </c:ext>
          </c:extLst>
        </c:ser>
        <c:ser>
          <c:idx val="2"/>
          <c:order val="1"/>
          <c:tx>
            <c:strRef>
              <c:f>'3.1 Energie prod'!$D$4</c:f>
              <c:strCache>
                <c:ptCount val="1"/>
                <c:pt idx="0">
                  <c:v>Niet-hernieuwbaar 
afval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none"/>
          </c:marker>
          <c:cat>
            <c:numRef>
              <c:f>'3.1 Energie 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'3.1 Energie prod'!$D$30:$D$39</c:f>
              <c:numCache>
                <c:formatCode>_ * #,##0.0_ ;_ * \-#,##0.0_ ;_ * "-"??_ ;_ @_ </c:formatCode>
                <c:ptCount val="10"/>
                <c:pt idx="0">
                  <c:v>0.62078914684245712</c:v>
                </c:pt>
                <c:pt idx="1">
                  <c:v>0.60878714053692551</c:v>
                </c:pt>
                <c:pt idx="2">
                  <c:v>0.59514426292156297</c:v>
                </c:pt>
                <c:pt idx="3">
                  <c:v>0.59270564631699618</c:v>
                </c:pt>
                <c:pt idx="4">
                  <c:v>0.5961736887360275</c:v>
                </c:pt>
                <c:pt idx="5">
                  <c:v>0.58851628929014999</c:v>
                </c:pt>
                <c:pt idx="6">
                  <c:v>0.61653530142352153</c:v>
                </c:pt>
                <c:pt idx="7">
                  <c:v>0.55402933027610579</c:v>
                </c:pt>
                <c:pt idx="8">
                  <c:v>0.57083691602178266</c:v>
                </c:pt>
                <c:pt idx="9">
                  <c:v>0.6199245246966657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A-415E-AD0F-D4DFEC826954}"/>
            </c:ext>
          </c:extLst>
        </c:ser>
        <c:ser>
          <c:idx val="1"/>
          <c:order val="2"/>
          <c:tx>
            <c:strRef>
              <c:f>'3.1 Energie prod'!$E$4</c:f>
              <c:strCache>
                <c:ptCount val="1"/>
                <c:pt idx="0">
                  <c:v>Hernieuwbare 
energie</c:v>
                </c:pt>
              </c:strCache>
            </c:strRef>
          </c:tx>
          <c:spPr>
            <a:ln w="31750" cap="rnd">
              <a:solidFill>
                <a:srgbClr val="EC6527"/>
              </a:solidFill>
              <a:round/>
            </a:ln>
            <a:effectLst/>
          </c:spPr>
          <c:marker>
            <c:symbol val="none"/>
          </c:marker>
          <c:cat>
            <c:numRef>
              <c:f>'3.1 Energie 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'3.1 Energie prod'!$E$30:$E$39</c:f>
              <c:numCache>
                <c:formatCode>_ * #,##0.0_ ;_ * \-#,##0.0_ ;_ * "-"??_ ;_ @_ </c:formatCode>
                <c:ptCount val="10"/>
                <c:pt idx="0">
                  <c:v>3.0495525031049961</c:v>
                </c:pt>
                <c:pt idx="1">
                  <c:v>3.1074150711760766</c:v>
                </c:pt>
                <c:pt idx="2">
                  <c:v>3.2296320393618037</c:v>
                </c:pt>
                <c:pt idx="3">
                  <c:v>3.3857197094535203</c:v>
                </c:pt>
                <c:pt idx="4">
                  <c:v>3.6378479823922811</c:v>
                </c:pt>
                <c:pt idx="5">
                  <c:v>3.9906494114144451</c:v>
                </c:pt>
                <c:pt idx="6">
                  <c:v>4.1675622091071931</c:v>
                </c:pt>
                <c:pt idx="7">
                  <c:v>4.2824382418219162</c:v>
                </c:pt>
                <c:pt idx="8">
                  <c:v>4.8206640154867673</c:v>
                </c:pt>
                <c:pt idx="9">
                  <c:v>4.6738964687446263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4A-415E-AD0F-D4DFEC826954}"/>
            </c:ext>
          </c:extLst>
        </c:ser>
        <c:ser>
          <c:idx val="3"/>
          <c:order val="3"/>
          <c:tx>
            <c:strRef>
              <c:f>'3.1 Energie prod'!$F$4</c:f>
              <c:strCache>
                <c:ptCount val="1"/>
                <c:pt idx="0">
                  <c:v>Overige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none"/>
          </c:marker>
          <c:cat>
            <c:numRef>
              <c:f>'3.1 Energie 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'3.1 Energie prod'!$F$30:$F$39</c:f>
              <c:numCache>
                <c:formatCode>_ * #,##0.0_ ;_ * \-#,##0.0_ ;_ * "-"??_ ;_ @_ </c:formatCode>
                <c:ptCount val="10"/>
                <c:pt idx="0">
                  <c:v>0.29792777300085982</c:v>
                </c:pt>
                <c:pt idx="1">
                  <c:v>0.35977309639820387</c:v>
                </c:pt>
                <c:pt idx="2">
                  <c:v>0.36421658545906183</c:v>
                </c:pt>
                <c:pt idx="3">
                  <c:v>0.32837823636189933</c:v>
                </c:pt>
                <c:pt idx="4">
                  <c:v>0.31247987872744254</c:v>
                </c:pt>
                <c:pt idx="5">
                  <c:v>0.32649980221458236</c:v>
                </c:pt>
                <c:pt idx="6">
                  <c:v>0.32076183014637732</c:v>
                </c:pt>
                <c:pt idx="7">
                  <c:v>0.30314967447176799</c:v>
                </c:pt>
                <c:pt idx="8">
                  <c:v>0.23828024172982951</c:v>
                </c:pt>
                <c:pt idx="9">
                  <c:v>0.22458342471364598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4A-415E-AD0F-D4DFEC826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61736"/>
        <c:axId val="518793632"/>
      </c:lineChart>
      <c:catAx>
        <c:axId val="3081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8793632"/>
        <c:crosses val="autoZero"/>
        <c:auto val="1"/>
        <c:lblAlgn val="ctr"/>
        <c:lblOffset val="100"/>
        <c:noMultiLvlLbl val="0"/>
      </c:catAx>
      <c:valAx>
        <c:axId val="518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30816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'1.1.1 Primaire energie cons'!$C$4</c:f>
              <c:strCache>
                <c:ptCount val="1"/>
                <c:pt idx="0">
                  <c:v>Aardolie en
olieproducten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none"/>
          </c:marker>
          <c:cat>
            <c:numRef>
              <c:f>'1.1.1 Primaire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'1.1.1 Primaire energie cons'!$L$30:$L$39</c:f>
              <c:numCache>
                <c:formatCode>_ * #,##0.0_ ;_ * \-#,##0.0_ ;_ * "-"??_ ;_ @_ </c:formatCode>
                <c:ptCount val="10"/>
                <c:pt idx="0">
                  <c:v>23.467551165042519</c:v>
                </c:pt>
                <c:pt idx="1">
                  <c:v>22.917005782889085</c:v>
                </c:pt>
                <c:pt idx="2">
                  <c:v>22.818907523789044</c:v>
                </c:pt>
                <c:pt idx="3">
                  <c:v>22.90800012194515</c:v>
                </c:pt>
                <c:pt idx="4">
                  <c:v>22.012276061328478</c:v>
                </c:pt>
                <c:pt idx="5">
                  <c:v>19.672410353186198</c:v>
                </c:pt>
                <c:pt idx="6">
                  <c:v>21.322466897936369</c:v>
                </c:pt>
                <c:pt idx="7">
                  <c:v>20.325508194107673</c:v>
                </c:pt>
                <c:pt idx="8">
                  <c:v>20.172946806821425</c:v>
                </c:pt>
                <c:pt idx="9">
                  <c:v>21.014962220643458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F-4E4E-97E3-51BCA2AA8CD9}"/>
            </c:ext>
          </c:extLst>
        </c:ser>
        <c:ser>
          <c:idx val="1"/>
          <c:order val="1"/>
          <c:tx>
            <c:strRef>
              <c:f>'1.1.1 Primaire energie cons'!$D$4</c:f>
              <c:strCache>
                <c:ptCount val="1"/>
                <c:pt idx="0">
                  <c:v>Aardgas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none"/>
          </c:marker>
          <c:cat>
            <c:numRef>
              <c:f>'1.1.1 Primaire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'1.1.1 Primaire energie cons'!$M$30:$M$39</c:f>
              <c:numCache>
                <c:formatCode>_ * #,##0.0_ ;_ * \-#,##0.0_ ;_ * "-"??_ ;_ @_ </c:formatCode>
                <c:ptCount val="10"/>
                <c:pt idx="0">
                  <c:v>13.993252887433833</c:v>
                </c:pt>
                <c:pt idx="1">
                  <c:v>14.274669180990246</c:v>
                </c:pt>
                <c:pt idx="2">
                  <c:v>14.589210598510578</c:v>
                </c:pt>
                <c:pt idx="3">
                  <c:v>15.057298913839052</c:v>
                </c:pt>
                <c:pt idx="4">
                  <c:v>15.259912207408465</c:v>
                </c:pt>
                <c:pt idx="5">
                  <c:v>15.173437713252984</c:v>
                </c:pt>
                <c:pt idx="6">
                  <c:v>15.23766368992078</c:v>
                </c:pt>
                <c:pt idx="7">
                  <c:v>12.96864682737726</c:v>
                </c:pt>
                <c:pt idx="8">
                  <c:v>12.208705560835758</c:v>
                </c:pt>
                <c:pt idx="9">
                  <c:v>11.906201893579432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F-4E4E-97E3-51BCA2AA8CD9}"/>
            </c:ext>
          </c:extLst>
        </c:ser>
        <c:ser>
          <c:idx val="2"/>
          <c:order val="2"/>
          <c:tx>
            <c:strRef>
              <c:f>'1.1.1 Primaire energie cons'!$E$4</c:f>
              <c:strCache>
                <c:ptCount val="1"/>
                <c:pt idx="0">
                  <c:v>Vaste fossiele
brandstoffen</c:v>
                </c:pt>
              </c:strCache>
            </c:strRef>
          </c:tx>
          <c:spPr>
            <a:ln w="31750" cap="rnd">
              <a:solidFill>
                <a:srgbClr val="F6DA78"/>
              </a:solidFill>
              <a:round/>
            </a:ln>
            <a:effectLst/>
          </c:spPr>
          <c:marker>
            <c:symbol val="none"/>
          </c:marker>
          <c:cat>
            <c:numRef>
              <c:f>'1.1.1 Primaire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'1.1.1 Primaire energie cons'!$N$30:$N$39</c:f>
              <c:numCache>
                <c:formatCode>_ * #,##0.0_ ;_ * \-#,##0.0_ ;_ * "-"??_ ;_ @_ </c:formatCode>
                <c:ptCount val="10"/>
                <c:pt idx="0">
                  <c:v>3.4251795070220687</c:v>
                </c:pt>
                <c:pt idx="1">
                  <c:v>3.1656608770421322</c:v>
                </c:pt>
                <c:pt idx="2">
                  <c:v>3.0699471553453703</c:v>
                </c:pt>
                <c:pt idx="3">
                  <c:v>3.0804953998280307</c:v>
                </c:pt>
                <c:pt idx="4">
                  <c:v>3.0506435607146258</c:v>
                </c:pt>
                <c:pt idx="5">
                  <c:v>2.3647896935607151</c:v>
                </c:pt>
                <c:pt idx="6">
                  <c:v>2.6062178895576578</c:v>
                </c:pt>
                <c:pt idx="7">
                  <c:v>2.7374974897296265</c:v>
                </c:pt>
                <c:pt idx="8">
                  <c:v>2.3542369040794875</c:v>
                </c:pt>
                <c:pt idx="9">
                  <c:v>2.6325186355665422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CF-4E4E-97E3-51BCA2AA8CD9}"/>
            </c:ext>
          </c:extLst>
        </c:ser>
        <c:ser>
          <c:idx val="3"/>
          <c:order val="3"/>
          <c:tx>
            <c:strRef>
              <c:f>'1.1.1 Primaire energie cons'!$F$4</c:f>
              <c:strCache>
                <c:ptCount val="1"/>
                <c:pt idx="0">
                  <c:v>Nucleaire
energie</c:v>
                </c:pt>
              </c:strCache>
            </c:strRef>
          </c:tx>
          <c:spPr>
            <a:ln w="31750" cap="rnd">
              <a:solidFill>
                <a:srgbClr val="EC6527"/>
              </a:solidFill>
              <a:round/>
            </a:ln>
            <a:effectLst/>
          </c:spPr>
          <c:marker>
            <c:symbol val="none"/>
          </c:marker>
          <c:cat>
            <c:numRef>
              <c:f>'1.1.1 Primaire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'1.1.1 Primaire energie cons'!$O$30:$O$39</c:f>
              <c:numCache>
                <c:formatCode>_ * #,##0.0_ ;_ * \-#,##0.0_ ;_ * "-"??_ ;_ @_ </c:formatCode>
                <c:ptCount val="10"/>
                <c:pt idx="0">
                  <c:v>6.2831779999999995</c:v>
                </c:pt>
                <c:pt idx="1">
                  <c:v>10.588967</c:v>
                </c:pt>
                <c:pt idx="2">
                  <c:v>10.299709999999999</c:v>
                </c:pt>
                <c:pt idx="3">
                  <c:v>6.9608619999999997</c:v>
                </c:pt>
                <c:pt idx="4">
                  <c:v>10.593545000000001</c:v>
                </c:pt>
                <c:pt idx="5">
                  <c:v>8.3710149999999999</c:v>
                </c:pt>
                <c:pt idx="6">
                  <c:v>12.223218000000001</c:v>
                </c:pt>
                <c:pt idx="7">
                  <c:v>10.697550999999999</c:v>
                </c:pt>
                <c:pt idx="8">
                  <c:v>7.9252030000000007</c:v>
                </c:pt>
                <c:pt idx="9">
                  <c:v>7.5775560748226818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CF-4E4E-97E3-51BCA2AA8CD9}"/>
            </c:ext>
          </c:extLst>
        </c:ser>
        <c:ser>
          <c:idx val="4"/>
          <c:order val="4"/>
          <c:tx>
            <c:strRef>
              <c:f>'1.1.1 Primaire energie cons'!$G$4</c:f>
              <c:strCache>
                <c:ptCount val="1"/>
                <c:pt idx="0">
                  <c:v>Hernieuwbare
energie en afval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none"/>
          </c:marker>
          <c:cat>
            <c:numRef>
              <c:f>'1.1.1 Primaire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'1.1.1 Primaire energie cons'!$P$30:$P$39</c:f>
              <c:numCache>
                <c:formatCode>_ * #,##0.0_ ;_ * \-#,##0.0_ ;_ * "-"??_ ;_ @_ </c:formatCode>
                <c:ptCount val="10"/>
                <c:pt idx="0">
                  <c:v>4.4093591716824294</c:v>
                </c:pt>
                <c:pt idx="1">
                  <c:v>4.6456819098117892</c:v>
                </c:pt>
                <c:pt idx="2">
                  <c:v>4.770684678322346</c:v>
                </c:pt>
                <c:pt idx="3">
                  <c:v>4.8860837199746818</c:v>
                </c:pt>
                <c:pt idx="4">
                  <c:v>5.0429337410313382</c:v>
                </c:pt>
                <c:pt idx="5">
                  <c:v>5.5662272757189255</c:v>
                </c:pt>
                <c:pt idx="6">
                  <c:v>5.7949810036686724</c:v>
                </c:pt>
                <c:pt idx="7">
                  <c:v>5.9251355585936754</c:v>
                </c:pt>
                <c:pt idx="8">
                  <c:v>6.1174210323397338</c:v>
                </c:pt>
                <c:pt idx="9">
                  <c:v>5.9087643769919742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CF-4E4E-97E3-51BCA2AA8CD9}"/>
            </c:ext>
          </c:extLst>
        </c:ser>
        <c:ser>
          <c:idx val="5"/>
          <c:order val="5"/>
          <c:tx>
            <c:strRef>
              <c:f>'1.1.1 Primaire energie cons'!$H$4</c:f>
              <c:strCache>
                <c:ptCount val="1"/>
                <c:pt idx="0">
                  <c:v>Andere</c:v>
                </c:pt>
              </c:strCache>
            </c:strRef>
          </c:tx>
          <c:spPr>
            <a:ln w="31750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'1.1.1 Primaire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'1.1.1 Primaire energie cons'!$Q$30:$Q$39</c:f>
              <c:numCache>
                <c:formatCode>_ * #,##0.0_ ;_ * \-#,##0.0_ ;_ * "-"??_ ;_ @_ </c:formatCode>
                <c:ptCount val="10"/>
                <c:pt idx="0">
                  <c:v>2.1035167669819432</c:v>
                </c:pt>
                <c:pt idx="1">
                  <c:v>0.89141540078341464</c:v>
                </c:pt>
                <c:pt idx="2">
                  <c:v>0.88198098786662826</c:v>
                </c:pt>
                <c:pt idx="3">
                  <c:v>1.8182750549345565</c:v>
                </c:pt>
                <c:pt idx="4">
                  <c:v>0.15008407375561278</c:v>
                </c:pt>
                <c:pt idx="5">
                  <c:v>0.29332043565491533</c:v>
                </c:pt>
                <c:pt idx="6">
                  <c:v>-0.36049393331422575</c:v>
                </c:pt>
                <c:pt idx="7">
                  <c:v>-0.35445352058851626</c:v>
                </c:pt>
                <c:pt idx="8">
                  <c:v>0.36917789242380833</c:v>
                </c:pt>
                <c:pt idx="9">
                  <c:v>1.1022126683863569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CF-4E4E-97E3-51BCA2AA8CD9}"/>
            </c:ext>
          </c:extLst>
        </c:ser>
        <c:ser>
          <c:idx val="6"/>
          <c:order val="6"/>
          <c:tx>
            <c:strRef>
              <c:f>'1.1.1 Primaire energie cons'!$S$4</c:f>
              <c:strCache>
                <c:ptCount val="1"/>
                <c:pt idx="0">
                  <c:v>Totaal</c:v>
                </c:pt>
              </c:strCache>
            </c:strRef>
          </c:tx>
          <c:spPr>
            <a:ln w="317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'1.1.1 Primaire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'1.1.1 Primaire energie cons'!$S$30:$S$39</c:f>
              <c:numCache>
                <c:formatCode>_ * #,##0.0_ ;_ * \-#,##0.0_ ;_ * "-"??_ ;_ @_ </c:formatCode>
                <c:ptCount val="10"/>
                <c:pt idx="0">
                  <c:v>33.682037498162778</c:v>
                </c:pt>
                <c:pt idx="1">
                  <c:v>36.483400151516662</c:v>
                </c:pt>
                <c:pt idx="2">
                  <c:v>36.430440943833965</c:v>
                </c:pt>
                <c:pt idx="3">
                  <c:v>34.711015210521488</c:v>
                </c:pt>
                <c:pt idx="4">
                  <c:v>36.109394644238535</c:v>
                </c:pt>
                <c:pt idx="5">
                  <c:v>31.44120047137374</c:v>
                </c:pt>
                <c:pt idx="6">
                  <c:v>36.824053547769232</c:v>
                </c:pt>
                <c:pt idx="7">
                  <c:v>32.299885549219695</c:v>
                </c:pt>
                <c:pt idx="8">
                  <c:v>29.147691196500205</c:v>
                </c:pt>
                <c:pt idx="9">
                  <c:v>30.142215869990451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CF-4E4E-97E3-51BCA2AA8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61736"/>
        <c:axId val="518793632"/>
      </c:lineChart>
      <c:catAx>
        <c:axId val="3081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8793632"/>
        <c:crossesAt val="-10"/>
        <c:auto val="1"/>
        <c:lblAlgn val="ctr"/>
        <c:lblOffset val="100"/>
        <c:noMultiLvlLbl val="0"/>
      </c:catAx>
      <c:valAx>
        <c:axId val="51879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30816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728395061729"/>
          <c:y val="0.12129629629629629"/>
          <c:w val="0.77308641975308645"/>
          <c:h val="0.7730864197530864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FE-4373-8BB9-786E84D280E2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FE-4373-8BB9-786E84D280E2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FE-4373-8BB9-786E84D280E2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FE-4373-8BB9-786E84D280E2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FE-4373-8BB9-786E84D280E2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FE-4373-8BB9-786E84D280E2}"/>
              </c:ext>
            </c:extLst>
          </c:dPt>
          <c:dLbls>
            <c:dLbl>
              <c:idx val="0"/>
              <c:layout>
                <c:manualLayout>
                  <c:x val="0.1088719627753410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E-4373-8BB9-786E84D280E2}"/>
                </c:ext>
              </c:extLst>
            </c:dLbl>
            <c:dLbl>
              <c:idx val="1"/>
              <c:layout>
                <c:manualLayout>
                  <c:x val="-5.7913478773318041E-3"/>
                  <c:y val="8.72249701517992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E-4373-8BB9-786E84D280E2}"/>
                </c:ext>
              </c:extLst>
            </c:dLbl>
            <c:dLbl>
              <c:idx val="2"/>
              <c:layout>
                <c:manualLayout>
                  <c:x val="-9.7204966471966692E-2"/>
                  <c:y val="9.5786194458107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E-4373-8BB9-786E84D280E2}"/>
                </c:ext>
              </c:extLst>
            </c:dLbl>
            <c:dLbl>
              <c:idx val="3"/>
              <c:layout>
                <c:manualLayout>
                  <c:x val="-0.12442295716580197"/>
                  <c:y val="-8.32923430070510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E-4373-8BB9-786E84D280E2}"/>
                </c:ext>
              </c:extLst>
            </c:dLbl>
            <c:dLbl>
              <c:idx val="4"/>
              <c:layout>
                <c:manualLayout>
                  <c:x val="-9.3318825236006611E-2"/>
                  <c:y val="-6.66338744056403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E-4373-8BB9-786E84D280E2}"/>
                </c:ext>
              </c:extLst>
            </c:dLbl>
            <c:dLbl>
              <c:idx val="5"/>
              <c:layout>
                <c:manualLayout>
                  <c:x val="-7.0308617727841696E-17"/>
                  <c:y val="-8.31763358592626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E-4373-8BB9-786E84D280E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'3.2 Elektriciteitsprod'!$C$80:$H$80</c:f>
              <c:numCache>
                <c:formatCode>_ * #,##0.0_ ;_ * \-#,##0.0_ ;_ * "-"??_ ;_ @_ </c:formatCode>
                <c:ptCount val="6"/>
                <c:pt idx="0">
                  <c:v>31.2546</c:v>
                </c:pt>
                <c:pt idx="1">
                  <c:v>13.375399999999997</c:v>
                </c:pt>
                <c:pt idx="2">
                  <c:v>2.1660999999999997</c:v>
                </c:pt>
                <c:pt idx="3">
                  <c:v>0.24559999999999998</c:v>
                </c:pt>
                <c:pt idx="4">
                  <c:v>25.916999999999998</c:v>
                </c:pt>
                <c:pt idx="5">
                  <c:v>2.7191000000000005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FE-4373-8BB9-786E84D280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86962703319003E-2"/>
          <c:y val="3.531296921760279E-2"/>
          <c:w val="0.90119992043593455"/>
          <c:h val="0.88340470075143718"/>
        </c:manualLayout>
      </c:layout>
      <c:lineChart>
        <c:grouping val="standard"/>
        <c:varyColors val="0"/>
        <c:ser>
          <c:idx val="0"/>
          <c:order val="0"/>
          <c:tx>
            <c:strRef>
              <c:f>'3.2 Elektriciteitsprod'!$C$4</c:f>
              <c:strCache>
                <c:ptCount val="1"/>
                <c:pt idx="0">
                  <c:v>Nucleair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none"/>
          </c:marker>
          <c:cat>
            <c:numRef>
              <c:f>'3.2 Elektriciteitsprod'!$B$30:$B$39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'3.2 Elektriciteitsprod'!$C$30:$C$39</c:f>
              <c:numCache>
                <c:formatCode>_ * #,##0.0_ ;_ * \-#,##0.0_ ;_ * "-"??_ ;_ @_ </c:formatCode>
                <c:ptCount val="10"/>
                <c:pt idx="0">
                  <c:v>26.103000000000002</c:v>
                </c:pt>
                <c:pt idx="1">
                  <c:v>43.52300000000001</c:v>
                </c:pt>
                <c:pt idx="2">
                  <c:v>42.226800000000004</c:v>
                </c:pt>
                <c:pt idx="3">
                  <c:v>28.597000000000001</c:v>
                </c:pt>
                <c:pt idx="4">
                  <c:v>43.523600000000002</c:v>
                </c:pt>
                <c:pt idx="5">
                  <c:v>34.434700000000007</c:v>
                </c:pt>
                <c:pt idx="6">
                  <c:v>50.3262</c:v>
                </c:pt>
                <c:pt idx="7">
                  <c:v>43.879100000000001</c:v>
                </c:pt>
                <c:pt idx="8">
                  <c:v>32.927900000000001</c:v>
                </c:pt>
                <c:pt idx="9">
                  <c:v>31.2546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39-4D78-8CCA-7670D61B9F7C}"/>
            </c:ext>
          </c:extLst>
        </c:ser>
        <c:ser>
          <c:idx val="1"/>
          <c:order val="1"/>
          <c:tx>
            <c:strRef>
              <c:f>'3.2 Elektriciteitsprod'!$D$4</c:f>
              <c:strCache>
                <c:ptCount val="1"/>
                <c:pt idx="0">
                  <c:v>Aardgas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none"/>
          </c:marker>
          <c:cat>
            <c:numRef>
              <c:f>'3.2 Elektriciteitsprod'!$B$30:$B$39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'3.2 Elektriciteitsprod'!$D$30:$D$39</c:f>
              <c:numCache>
                <c:formatCode>_ * #,##0.0_ ;_ * \-#,##0.0_ ;_ * "-"??_ ;_ @_ </c:formatCode>
                <c:ptCount val="10"/>
                <c:pt idx="0">
                  <c:v>22.015600000000003</c:v>
                </c:pt>
                <c:pt idx="1">
                  <c:v>22.073700000000002</c:v>
                </c:pt>
                <c:pt idx="2">
                  <c:v>23.013900000000003</c:v>
                </c:pt>
                <c:pt idx="3">
                  <c:v>23.980499999999996</c:v>
                </c:pt>
                <c:pt idx="4">
                  <c:v>25.528800000000004</c:v>
                </c:pt>
                <c:pt idx="5">
                  <c:v>26.774600000000003</c:v>
                </c:pt>
                <c:pt idx="6">
                  <c:v>22.52</c:v>
                </c:pt>
                <c:pt idx="7">
                  <c:v>21.943600000000004</c:v>
                </c:pt>
                <c:pt idx="8">
                  <c:v>18.289200000000001</c:v>
                </c:pt>
                <c:pt idx="9">
                  <c:v>13.375399999999997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39-4D78-8CCA-7670D61B9F7C}"/>
            </c:ext>
          </c:extLst>
        </c:ser>
        <c:ser>
          <c:idx val="2"/>
          <c:order val="2"/>
          <c:tx>
            <c:strRef>
              <c:f>'3.2 Elektriciteitsprod'!$E$4</c:f>
              <c:strCache>
                <c:ptCount val="1"/>
                <c:pt idx="0">
                  <c:v>Vaste fossiele brandstoffen
en siderurgische gassen</c:v>
                </c:pt>
              </c:strCache>
            </c:strRef>
          </c:tx>
          <c:spPr>
            <a:ln w="31750" cap="rnd">
              <a:solidFill>
                <a:srgbClr val="F6DA78"/>
              </a:solidFill>
              <a:round/>
            </a:ln>
            <a:effectLst/>
          </c:spPr>
          <c:marker>
            <c:symbol val="none"/>
          </c:marker>
          <c:cat>
            <c:numRef>
              <c:f>'3.2 Elektriciteitsprod'!$B$30:$B$39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'3.2 Elektriciteitsprod'!$E$30:$E$39</c:f>
              <c:numCache>
                <c:formatCode>_ * #,##0.0_ ;_ * \-#,##0.0_ ;_ * "-"??_ ;_ @_ </c:formatCode>
                <c:ptCount val="10"/>
                <c:pt idx="0">
                  <c:v>4.1107000000000005</c:v>
                </c:pt>
                <c:pt idx="1">
                  <c:v>2.6395</c:v>
                </c:pt>
                <c:pt idx="2">
                  <c:v>2.4249999999999998</c:v>
                </c:pt>
                <c:pt idx="3">
                  <c:v>2.3447999999999998</c:v>
                </c:pt>
                <c:pt idx="4">
                  <c:v>2.5156000000000005</c:v>
                </c:pt>
                <c:pt idx="5">
                  <c:v>1.8771000000000004</c:v>
                </c:pt>
                <c:pt idx="6">
                  <c:v>2.0281000000000007</c:v>
                </c:pt>
                <c:pt idx="7">
                  <c:v>2.3180000000000001</c:v>
                </c:pt>
                <c:pt idx="8">
                  <c:v>1.8324</c:v>
                </c:pt>
                <c:pt idx="9">
                  <c:v>2.1660999999999997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39-4D78-8CCA-7670D61B9F7C}"/>
            </c:ext>
          </c:extLst>
        </c:ser>
        <c:ser>
          <c:idx val="3"/>
          <c:order val="3"/>
          <c:tx>
            <c:strRef>
              <c:f>'3.2 Elektriciteitsprod'!$F$4</c:f>
              <c:strCache>
                <c:ptCount val="1"/>
                <c:pt idx="0">
                  <c:v>Olieproducten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none"/>
          </c:marker>
          <c:cat>
            <c:numRef>
              <c:f>'3.2 Elektriciteitsprod'!$B$30:$B$39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'3.2 Elektriciteitsprod'!$F$30:$F$39</c:f>
              <c:numCache>
                <c:formatCode>_ * #,##0.0_ ;_ * \-#,##0.0_ ;_ * "-"??_ ;_ @_ </c:formatCode>
                <c:ptCount val="10"/>
                <c:pt idx="0">
                  <c:v>0.20940000000000003</c:v>
                </c:pt>
                <c:pt idx="1">
                  <c:v>0.18919999999999998</c:v>
                </c:pt>
                <c:pt idx="2">
                  <c:v>0.17599999999999999</c:v>
                </c:pt>
                <c:pt idx="3">
                  <c:v>0.16079999999999997</c:v>
                </c:pt>
                <c:pt idx="4">
                  <c:v>7.0899999999999991E-2</c:v>
                </c:pt>
                <c:pt idx="5">
                  <c:v>0.11989999999999999</c:v>
                </c:pt>
                <c:pt idx="6">
                  <c:v>0.18080000000000004</c:v>
                </c:pt>
                <c:pt idx="7">
                  <c:v>0.29249999999999998</c:v>
                </c:pt>
                <c:pt idx="8">
                  <c:v>0.1976</c:v>
                </c:pt>
                <c:pt idx="9">
                  <c:v>0.24559999999999998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39-4D78-8CCA-7670D61B9F7C}"/>
            </c:ext>
          </c:extLst>
        </c:ser>
        <c:ser>
          <c:idx val="4"/>
          <c:order val="4"/>
          <c:tx>
            <c:strRef>
              <c:f>'3.2 Elektriciteitsprod'!$G$4</c:f>
              <c:strCache>
                <c:ptCount val="1"/>
                <c:pt idx="0">
                  <c:v>Hernieuwbare
energie</c:v>
                </c:pt>
              </c:strCache>
            </c:strRef>
          </c:tx>
          <c:spPr>
            <a:ln w="31750" cap="rnd">
              <a:solidFill>
                <a:srgbClr val="EC6527"/>
              </a:solidFill>
              <a:round/>
            </a:ln>
            <a:effectLst/>
          </c:spPr>
          <c:marker>
            <c:symbol val="none"/>
          </c:marker>
          <c:cat>
            <c:numRef>
              <c:f>'3.2 Elektriciteitsprod'!$B$30:$B$39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'3.2 Elektriciteitsprod'!$G$30:$G$39</c:f>
              <c:numCache>
                <c:formatCode>_ * #,##0.0_ ;_ * \-#,##0.0_ ;_ * "-"??_ ;_ @_ </c:formatCode>
                <c:ptCount val="10"/>
                <c:pt idx="0">
                  <c:v>14.4536</c:v>
                </c:pt>
                <c:pt idx="1">
                  <c:v>14.261699999999999</c:v>
                </c:pt>
                <c:pt idx="2">
                  <c:v>15.805400000000002</c:v>
                </c:pt>
                <c:pt idx="3">
                  <c:v>17.182435999999999</c:v>
                </c:pt>
                <c:pt idx="4">
                  <c:v>19.474194999999998</c:v>
                </c:pt>
                <c:pt idx="5">
                  <c:v>23.460691000000001</c:v>
                </c:pt>
                <c:pt idx="6">
                  <c:v>22.741400000000002</c:v>
                </c:pt>
                <c:pt idx="7">
                  <c:v>24.4284</c:v>
                </c:pt>
                <c:pt idx="8">
                  <c:v>27.472899999999999</c:v>
                </c:pt>
                <c:pt idx="9">
                  <c:v>25.916999999999998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39-4D78-8CCA-7670D61B9F7C}"/>
            </c:ext>
          </c:extLst>
        </c:ser>
        <c:ser>
          <c:idx val="5"/>
          <c:order val="5"/>
          <c:tx>
            <c:strRef>
              <c:f>'3.2 Elektriciteitsprod'!$H$4</c:f>
              <c:strCache>
                <c:ptCount val="1"/>
                <c:pt idx="0">
                  <c:v>Overige 
bronnen</c:v>
                </c:pt>
              </c:strCache>
            </c:strRef>
          </c:tx>
          <c:spPr>
            <a:ln w="31750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'3.2 Elektriciteitsprod'!$B$30:$B$39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'3.2 Elektriciteitsprod'!$H$30:$H$39</c:f>
              <c:numCache>
                <c:formatCode>_ * #,##0.0_ ;_ * \-#,##0.0_ ;_ * "-"??_ ;_ @_ </c:formatCode>
                <c:ptCount val="10"/>
                <c:pt idx="0">
                  <c:v>2.8126999999999995</c:v>
                </c:pt>
                <c:pt idx="1">
                  <c:v>2.9189000000000003</c:v>
                </c:pt>
                <c:pt idx="2">
                  <c:v>2.9719000000000002</c:v>
                </c:pt>
                <c:pt idx="3">
                  <c:v>2.7744</c:v>
                </c:pt>
                <c:pt idx="4">
                  <c:v>2.5312000000000001</c:v>
                </c:pt>
                <c:pt idx="5">
                  <c:v>2.7866000000000004</c:v>
                </c:pt>
                <c:pt idx="6">
                  <c:v>2.6835</c:v>
                </c:pt>
                <c:pt idx="7">
                  <c:v>3.0862999999999996</c:v>
                </c:pt>
                <c:pt idx="8">
                  <c:v>2.9398</c:v>
                </c:pt>
                <c:pt idx="9">
                  <c:v>2.7191000000000005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39-4D78-8CCA-7670D61B9F7C}"/>
            </c:ext>
          </c:extLst>
        </c:ser>
        <c:ser>
          <c:idx val="6"/>
          <c:order val="6"/>
          <c:tx>
            <c:strRef>
              <c:f>'3.2 Elektriciteitsprod'!$O$4</c:f>
              <c:strCache>
                <c:ptCount val="1"/>
                <c:pt idx="0">
                  <c:v>Totaal</c:v>
                </c:pt>
              </c:strCache>
            </c:strRef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'3.2 Elektriciteitsprod'!$O$30:$O$39</c:f>
              <c:numCache>
                <c:formatCode>_ * #,##0.0_ ;_ * \-#,##0.0_ ;_ * "-"??_ ;_ @_ </c:formatCode>
                <c:ptCount val="10"/>
                <c:pt idx="0">
                  <c:v>69.705000000000013</c:v>
                </c:pt>
                <c:pt idx="1">
                  <c:v>85.606000000000009</c:v>
                </c:pt>
                <c:pt idx="2">
                  <c:v>86.619000000000014</c:v>
                </c:pt>
                <c:pt idx="3">
                  <c:v>75.039935999999997</c:v>
                </c:pt>
                <c:pt idx="4">
                  <c:v>93.644295</c:v>
                </c:pt>
                <c:pt idx="5">
                  <c:v>89.453591000000017</c:v>
                </c:pt>
                <c:pt idx="6">
                  <c:v>100.47999999999999</c:v>
                </c:pt>
                <c:pt idx="7">
                  <c:v>95.94789999999999</c:v>
                </c:pt>
                <c:pt idx="8">
                  <c:v>83.659800000000004</c:v>
                </c:pt>
                <c:pt idx="9">
                  <c:v>75.677799999999991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0-494E-9A26-6F9A67E91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61736"/>
        <c:axId val="518793632"/>
      </c:lineChart>
      <c:catAx>
        <c:axId val="3081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8793632"/>
        <c:crosses val="autoZero"/>
        <c:auto val="1"/>
        <c:lblAlgn val="ctr"/>
        <c:lblOffset val="100"/>
        <c:noMultiLvlLbl val="0"/>
      </c:catAx>
      <c:valAx>
        <c:axId val="51879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30816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728395061729"/>
          <c:y val="0.12129629629629629"/>
          <c:w val="0.77308641975308645"/>
          <c:h val="0.7730864197530864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AC-4DBE-A76B-A1EF9B24CD61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AC-4DBE-A76B-A1EF9B24CD61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AC-4DBE-A76B-A1EF9B24CD61}"/>
              </c:ext>
            </c:extLst>
          </c:dPt>
          <c:dPt>
            <c:idx val="3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AC-4DBE-A76B-A1EF9B24CD61}"/>
              </c:ext>
            </c:extLst>
          </c:dPt>
          <c:dPt>
            <c:idx val="4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AC-4DBE-A76B-A1EF9B24CD61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1AC-4DBE-A76B-A1EF9B24CD61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1AC-4DBE-A76B-A1EF9B24CD61}"/>
              </c:ext>
            </c:extLst>
          </c:dPt>
          <c:dLbls>
            <c:dLbl>
              <c:idx val="0"/>
              <c:layout>
                <c:manualLayout>
                  <c:x val="0.1077302089662323"/>
                  <c:y val="-2.4840104054609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AC-4DBE-A76B-A1EF9B24CD61}"/>
                </c:ext>
              </c:extLst>
            </c:dLbl>
            <c:dLbl>
              <c:idx val="1"/>
              <c:layout>
                <c:manualLayout>
                  <c:x val="-8.4692595729210493E-2"/>
                  <c:y val="9.5283727284618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AC-4DBE-A76B-A1EF9B24CD61}"/>
                </c:ext>
              </c:extLst>
            </c:dLbl>
            <c:dLbl>
              <c:idx val="2"/>
              <c:layout>
                <c:manualLayout>
                  <c:x val="-9.1271768813738469E-2"/>
                  <c:y val="-2.46108529985999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AC-4DBE-A76B-A1EF9B24CD61}"/>
                </c:ext>
              </c:extLst>
            </c:dLbl>
            <c:dLbl>
              <c:idx val="3"/>
              <c:layout>
                <c:manualLayout>
                  <c:x val="-6.6688877131587679E-2"/>
                  <c:y val="-4.9849896405103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AC-4DBE-A76B-A1EF9B24CD61}"/>
                </c:ext>
              </c:extLst>
            </c:dLbl>
            <c:dLbl>
              <c:idx val="4"/>
              <c:layout>
                <c:manualLayout>
                  <c:x val="-5.411558711167052E-2"/>
                  <c:y val="-7.07985123675995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AC-4DBE-A76B-A1EF9B24CD61}"/>
                </c:ext>
              </c:extLst>
            </c:dLbl>
            <c:dLbl>
              <c:idx val="5"/>
              <c:layout>
                <c:manualLayout>
                  <c:x val="-1.8045551316105475E-2"/>
                  <c:y val="-0.128412131664833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AC-4DBE-A76B-A1EF9B24CD61}"/>
                </c:ext>
              </c:extLst>
            </c:dLbl>
            <c:dLbl>
              <c:idx val="6"/>
              <c:layout>
                <c:manualLayout>
                  <c:x val="5.61563616730439E-2"/>
                  <c:y val="-0.100139364607203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AC-4DBE-A76B-A1EF9B24CD6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'3.3 HEB elektriciteit'!$C$77:$I$77</c:f>
              <c:numCache>
                <c:formatCode>_ * #,##0.0_ ;_ * \-#,##0.0_ ;_ * "-"??_ ;_ @_ </c:formatCode>
                <c:ptCount val="7"/>
                <c:pt idx="0">
                  <c:v>13.975000000000001</c:v>
                </c:pt>
                <c:pt idx="1">
                  <c:v>8</c:v>
                </c:pt>
                <c:pt idx="2">
                  <c:v>0.55249999999999955</c:v>
                </c:pt>
                <c:pt idx="3">
                  <c:v>1.4537999999999998</c:v>
                </c:pt>
                <c:pt idx="4">
                  <c:v>1.0466</c:v>
                </c:pt>
                <c:pt idx="5">
                  <c:v>0.88629999999999998</c:v>
                </c:pt>
                <c:pt idx="6">
                  <c:v>2.8E-3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AC-4DBE-A76B-A1EF9B24C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'3.3 HEB elektriciteit'!$C$4</c:f>
              <c:strCache>
                <c:ptCount val="1"/>
                <c:pt idx="0">
                  <c:v>Wind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none"/>
          </c:marker>
          <c:cat>
            <c:numRef>
              <c:f>'3.3 HEB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HEB elektriciteit'!$C$30:$C$39</c:f>
              <c:numCache>
                <c:formatCode>_ * #,##0.0_ ;_ * \-#,##0.0_ ;_ * "-"??_ ;_ @_ </c:formatCode>
                <c:ptCount val="10"/>
                <c:pt idx="0">
                  <c:v>5.5739999999999998</c:v>
                </c:pt>
                <c:pt idx="1">
                  <c:v>5.4195000000000002</c:v>
                </c:pt>
                <c:pt idx="2">
                  <c:v>6.5206999999999997</c:v>
                </c:pt>
                <c:pt idx="3">
                  <c:v>7.5740999999999996</c:v>
                </c:pt>
                <c:pt idx="4">
                  <c:v>9.7554000000000034</c:v>
                </c:pt>
                <c:pt idx="5">
                  <c:v>12.818600000000004</c:v>
                </c:pt>
                <c:pt idx="6">
                  <c:v>11.997600000000002</c:v>
                </c:pt>
                <c:pt idx="7">
                  <c:v>12.352600000000001</c:v>
                </c:pt>
                <c:pt idx="8">
                  <c:v>15.443899999999998</c:v>
                </c:pt>
                <c:pt idx="9">
                  <c:v>13.975000000000001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8-4A9C-8DA8-9E342154D884}"/>
            </c:ext>
          </c:extLst>
        </c:ser>
        <c:ser>
          <c:idx val="1"/>
          <c:order val="1"/>
          <c:tx>
            <c:strRef>
              <c:f>'3.3 HEB elektriciteit'!$D$4</c:f>
              <c:strCache>
                <c:ptCount val="1"/>
                <c:pt idx="0">
                  <c:v>Zon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none"/>
          </c:marker>
          <c:cat>
            <c:numRef>
              <c:f>'3.3 HEB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HEB elektriciteit'!$D$30:$D$39</c:f>
              <c:numCache>
                <c:formatCode>_ * #,##0.0_ ;_ * \-#,##0.0_ ;_ * "-"??_ ;_ @_ </c:formatCode>
                <c:ptCount val="10"/>
                <c:pt idx="0">
                  <c:v>3.0565000000000002</c:v>
                </c:pt>
                <c:pt idx="1">
                  <c:v>3.0953999999999997</c:v>
                </c:pt>
                <c:pt idx="2">
                  <c:v>3.3079999999999994</c:v>
                </c:pt>
                <c:pt idx="3">
                  <c:v>3.9035359999999995</c:v>
                </c:pt>
                <c:pt idx="4">
                  <c:v>4.2523950000000008</c:v>
                </c:pt>
                <c:pt idx="5">
                  <c:v>5.1126909999999999</c:v>
                </c:pt>
                <c:pt idx="6">
                  <c:v>5.6226999999999991</c:v>
                </c:pt>
                <c:pt idx="7">
                  <c:v>6.8788</c:v>
                </c:pt>
                <c:pt idx="8">
                  <c:v>7.82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8-4A9C-8DA8-9E342154D884}"/>
            </c:ext>
          </c:extLst>
        </c:ser>
        <c:ser>
          <c:idx val="0"/>
          <c:order val="2"/>
          <c:tx>
            <c:strRef>
              <c:f>'3.3 HEB elektriciteit'!$E$4</c:f>
              <c:strCache>
                <c:ptCount val="1"/>
                <c:pt idx="0">
                  <c:v>Niet-gepompte 
hydro</c:v>
                </c:pt>
              </c:strCache>
            </c:strRef>
          </c:tx>
          <c:spPr>
            <a:ln w="31750" cap="rnd">
              <a:solidFill>
                <a:srgbClr val="F6DA78"/>
              </a:solidFill>
              <a:round/>
            </a:ln>
            <a:effectLst/>
          </c:spPr>
          <c:marker>
            <c:symbol val="none"/>
          </c:marker>
          <c:cat>
            <c:numRef>
              <c:f>'3.3 HEB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HEB elektriciteit'!$E$30:$E$39</c:f>
              <c:numCache>
                <c:formatCode>_ * #,##0.0_ ;_ * \-#,##0.0_ ;_ * "-"??_ ;_ @_ </c:formatCode>
                <c:ptCount val="10"/>
                <c:pt idx="0">
                  <c:v>0.31840000000000007</c:v>
                </c:pt>
                <c:pt idx="1">
                  <c:v>0.37000000000000022</c:v>
                </c:pt>
                <c:pt idx="2">
                  <c:v>0.27010000000000012</c:v>
                </c:pt>
                <c:pt idx="3">
                  <c:v>0.29229999999999995</c:v>
                </c:pt>
                <c:pt idx="4">
                  <c:v>0.30099999999999999</c:v>
                </c:pt>
                <c:pt idx="5">
                  <c:v>0.26689999999999986</c:v>
                </c:pt>
                <c:pt idx="6">
                  <c:v>0.41809999999999992</c:v>
                </c:pt>
                <c:pt idx="7">
                  <c:v>0.27110000000000012</c:v>
                </c:pt>
                <c:pt idx="8">
                  <c:v>0.40660000000000013</c:v>
                </c:pt>
                <c:pt idx="9">
                  <c:v>0.55249999999999955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A8-4A9C-8DA8-9E342154D884}"/>
            </c:ext>
          </c:extLst>
        </c:ser>
        <c:ser>
          <c:idx val="4"/>
          <c:order val="3"/>
          <c:tx>
            <c:strRef>
              <c:f>'3.3 HEB elektriciteit'!$F$4</c:f>
              <c:strCache>
                <c:ptCount val="1"/>
                <c:pt idx="0">
                  <c:v>Vaste 
biomassa</c:v>
                </c:pt>
              </c:strCache>
            </c:strRef>
          </c:tx>
          <c:spPr>
            <a:ln w="31750" cap="rnd">
              <a:solidFill>
                <a:srgbClr val="EC6527"/>
              </a:solidFill>
              <a:round/>
            </a:ln>
            <a:effectLst/>
          </c:spPr>
          <c:marker>
            <c:symbol val="none"/>
          </c:marker>
          <c:cat>
            <c:numRef>
              <c:f>'3.3 HEB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HEB elektriciteit'!$F$30:$F$39</c:f>
              <c:numCache>
                <c:formatCode>_ * #,##0.0_ ;_ * \-#,##0.0_ ;_ * "-"??_ ;_ @_ </c:formatCode>
                <c:ptCount val="10"/>
                <c:pt idx="0">
                  <c:v>3.5540000000000003</c:v>
                </c:pt>
                <c:pt idx="1">
                  <c:v>3.4710000000000005</c:v>
                </c:pt>
                <c:pt idx="2">
                  <c:v>3.8164000000000002</c:v>
                </c:pt>
                <c:pt idx="3">
                  <c:v>3.4842999999999997</c:v>
                </c:pt>
                <c:pt idx="4">
                  <c:v>3.2913000000000001</c:v>
                </c:pt>
                <c:pt idx="5">
                  <c:v>3.3193000000000001</c:v>
                </c:pt>
                <c:pt idx="6">
                  <c:v>2.7634000000000003</c:v>
                </c:pt>
                <c:pt idx="7">
                  <c:v>2.8427000000000002</c:v>
                </c:pt>
                <c:pt idx="8">
                  <c:v>1.7851000000000001</c:v>
                </c:pt>
                <c:pt idx="9">
                  <c:v>1.4537999999999998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A8-4A9C-8DA8-9E342154D884}"/>
            </c:ext>
          </c:extLst>
        </c:ser>
        <c:ser>
          <c:idx val="3"/>
          <c:order val="4"/>
          <c:tx>
            <c:strRef>
              <c:f>'3.3 HEB elektriciteit'!$G$4</c:f>
              <c:strCache>
                <c:ptCount val="1"/>
                <c:pt idx="0">
                  <c:v>Hernieuwbaar 
afval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none"/>
          </c:marker>
          <c:cat>
            <c:numRef>
              <c:f>'3.3 HEB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HEB elektriciteit'!$G$30:$G$39</c:f>
              <c:numCache>
                <c:formatCode>_ * #,##0.0_ ;_ * \-#,##0.0_ ;_ * "-"??_ ;_ @_ </c:formatCode>
                <c:ptCount val="10"/>
                <c:pt idx="0">
                  <c:v>0.86150000000000015</c:v>
                </c:pt>
                <c:pt idx="1">
                  <c:v>0.88129999999999997</c:v>
                </c:pt>
                <c:pt idx="2">
                  <c:v>0.9163</c:v>
                </c:pt>
                <c:pt idx="3">
                  <c:v>0.90910000000000013</c:v>
                </c:pt>
                <c:pt idx="4">
                  <c:v>0.85629999999999995</c:v>
                </c:pt>
                <c:pt idx="5">
                  <c:v>0.90380000000000005</c:v>
                </c:pt>
                <c:pt idx="6">
                  <c:v>0.94189999999999996</c:v>
                </c:pt>
                <c:pt idx="7">
                  <c:v>1.0001</c:v>
                </c:pt>
                <c:pt idx="8">
                  <c:v>0.96619999999999995</c:v>
                </c:pt>
                <c:pt idx="9">
                  <c:v>1.0466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A8-4A9C-8DA8-9E342154D884}"/>
            </c:ext>
          </c:extLst>
        </c:ser>
        <c:ser>
          <c:idx val="5"/>
          <c:order val="5"/>
          <c:tx>
            <c:strRef>
              <c:f>'3.3 HEB elektriciteit'!$H$4</c:f>
              <c:strCache>
                <c:ptCount val="1"/>
                <c:pt idx="0">
                  <c:v>Biogas</c:v>
                </c:pt>
              </c:strCache>
            </c:strRef>
          </c:tx>
          <c:spPr>
            <a:ln w="31750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'3.3 HEB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HEB elektriciteit'!$H$30:$H$39</c:f>
              <c:numCache>
                <c:formatCode>_ * #,##0.0_ ;_ * \-#,##0.0_ ;_ * "-"??_ ;_ @_ </c:formatCode>
                <c:ptCount val="10"/>
                <c:pt idx="0">
                  <c:v>0.95940000000000003</c:v>
                </c:pt>
                <c:pt idx="1">
                  <c:v>0.99329999999999996</c:v>
                </c:pt>
                <c:pt idx="2">
                  <c:v>0.93830000000000013</c:v>
                </c:pt>
                <c:pt idx="3">
                  <c:v>0.94489999999999996</c:v>
                </c:pt>
                <c:pt idx="4">
                  <c:v>0.94640000000000002</c:v>
                </c:pt>
                <c:pt idx="5">
                  <c:v>1.0147000000000002</c:v>
                </c:pt>
                <c:pt idx="6">
                  <c:v>0.98309999999999986</c:v>
                </c:pt>
                <c:pt idx="7">
                  <c:v>1.0119</c:v>
                </c:pt>
                <c:pt idx="8">
                  <c:v>1.0469999999999999</c:v>
                </c:pt>
                <c:pt idx="9">
                  <c:v>0.88629999999999998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A8-4A9C-8DA8-9E342154D884}"/>
            </c:ext>
          </c:extLst>
        </c:ser>
        <c:ser>
          <c:idx val="6"/>
          <c:order val="6"/>
          <c:tx>
            <c:strRef>
              <c:f>'3.3 HEB elektriciteit'!$I$4</c:f>
              <c:strCache>
                <c:ptCount val="1"/>
                <c:pt idx="0">
                  <c:v>Vloeibare 
biobrandstof</c:v>
                </c:pt>
              </c:strCache>
            </c:strRef>
          </c:tx>
          <c:spPr>
            <a:ln w="317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'3.3 HEB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HEB elektriciteit'!$I$30:$I$39</c:f>
              <c:numCache>
                <c:formatCode>_ * #,##0.0_ ;_ * \-#,##0.0_ ;_ * "-"??_ ;_ @_ </c:formatCode>
                <c:ptCount val="10"/>
                <c:pt idx="0">
                  <c:v>0.1298</c:v>
                </c:pt>
                <c:pt idx="1">
                  <c:v>3.1199999999999999E-2</c:v>
                </c:pt>
                <c:pt idx="2">
                  <c:v>3.5599999999999993E-2</c:v>
                </c:pt>
                <c:pt idx="3">
                  <c:v>7.4200000000000002E-2</c:v>
                </c:pt>
                <c:pt idx="4">
                  <c:v>7.1400000000000005E-2</c:v>
                </c:pt>
                <c:pt idx="5">
                  <c:v>2.4700000000000003E-2</c:v>
                </c:pt>
                <c:pt idx="6">
                  <c:v>1.46E-2</c:v>
                </c:pt>
                <c:pt idx="7">
                  <c:v>7.1199999999999986E-2</c:v>
                </c:pt>
                <c:pt idx="8">
                  <c:v>4.0999999999999995E-3</c:v>
                </c:pt>
                <c:pt idx="9">
                  <c:v>2.8E-3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A8-4A9C-8DA8-9E342154D884}"/>
            </c:ext>
          </c:extLst>
        </c:ser>
        <c:ser>
          <c:idx val="7"/>
          <c:order val="7"/>
          <c:tx>
            <c:strRef>
              <c:f>'3.3 HEB elektriciteit'!$M$4</c:f>
              <c:strCache>
                <c:ptCount val="1"/>
                <c:pt idx="0">
                  <c:v>Totaal</c:v>
                </c:pt>
              </c:strCache>
            </c:strRef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numRef>
              <c:f>'3.3 HEB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HEB elektriciteit'!$M$30:$M$39</c:f>
              <c:numCache>
                <c:formatCode>_ * #,##0.0_ ;_ * \-#,##0.0_ ;_ * "-"??_ ;_ @_ </c:formatCode>
                <c:ptCount val="10"/>
                <c:pt idx="0">
                  <c:v>14.4536</c:v>
                </c:pt>
                <c:pt idx="1">
                  <c:v>14.261700000000001</c:v>
                </c:pt>
                <c:pt idx="2">
                  <c:v>15.805399999999999</c:v>
                </c:pt>
                <c:pt idx="3">
                  <c:v>17.182435999999999</c:v>
                </c:pt>
                <c:pt idx="4">
                  <c:v>19.474195000000009</c:v>
                </c:pt>
                <c:pt idx="5">
                  <c:v>23.460691000000001</c:v>
                </c:pt>
                <c:pt idx="6">
                  <c:v>22.741400000000002</c:v>
                </c:pt>
                <c:pt idx="7">
                  <c:v>24.428400000000003</c:v>
                </c:pt>
                <c:pt idx="8">
                  <c:v>27.472900000000003</c:v>
                </c:pt>
                <c:pt idx="9">
                  <c:v>25.917000000000002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C-4F92-8EFC-CB3C6712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61736"/>
        <c:axId val="518793632"/>
      </c:lineChart>
      <c:catAx>
        <c:axId val="3081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8793632"/>
        <c:crosses val="autoZero"/>
        <c:auto val="1"/>
        <c:lblAlgn val="ctr"/>
        <c:lblOffset val="100"/>
        <c:noMultiLvlLbl val="0"/>
      </c:catAx>
      <c:valAx>
        <c:axId val="518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30816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'3.3 Wind elektriciteit'!$C$4</c:f>
              <c:strCache>
                <c:ptCount val="1"/>
                <c:pt idx="0">
                  <c:v>Offshore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DD981D"/>
              </a:solidFill>
              <a:ln w="9525">
                <a:solidFill>
                  <a:srgbClr val="DD981D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C7-4DB2-B268-4E2ED9FC28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C7-4DB2-B268-4E2ED9FC28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C7-4DB2-B268-4E2ED9FC282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C7-4DB2-B268-4E2ED9FC28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C7-4DB2-B268-4E2ED9FC28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C7-4DB2-B268-4E2ED9FC282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C7-4DB2-B268-4E2ED9FC282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C7-4DB2-B268-4E2ED9FC282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C7-4DB2-B268-4E2ED9FC28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'3.3 Wind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Wind elektriciteit'!$C$30:$C$39</c:f>
              <c:numCache>
                <c:formatCode>0.0</c:formatCode>
                <c:ptCount val="10"/>
                <c:pt idx="0">
                  <c:v>2.6132</c:v>
                </c:pt>
                <c:pt idx="1">
                  <c:v>2.3900999999999999</c:v>
                </c:pt>
                <c:pt idx="2">
                  <c:v>2.8704000000000001</c:v>
                </c:pt>
                <c:pt idx="3">
                  <c:v>3.4110999999999998</c:v>
                </c:pt>
                <c:pt idx="4">
                  <c:v>4.7941000000000003</c:v>
                </c:pt>
                <c:pt idx="5">
                  <c:v>6.9737</c:v>
                </c:pt>
                <c:pt idx="6">
                  <c:v>6.9261999999999997</c:v>
                </c:pt>
                <c:pt idx="7">
                  <c:v>6.6518000000000006</c:v>
                </c:pt>
                <c:pt idx="8">
                  <c:v>8.0396999999999998</c:v>
                </c:pt>
                <c:pt idx="9">
                  <c:v>7.1960061199441343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C7-4DB2-B268-4E2ED9FC2823}"/>
            </c:ext>
          </c:extLst>
        </c:ser>
        <c:ser>
          <c:idx val="1"/>
          <c:order val="1"/>
          <c:tx>
            <c:strRef>
              <c:f>'3.3 Wind elektriciteit'!$D$4</c:f>
              <c:strCache>
                <c:ptCount val="1"/>
                <c:pt idx="0">
                  <c:v>Onshore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D7358"/>
              </a:solidFill>
              <a:ln w="9525">
                <a:solidFill>
                  <a:srgbClr val="4D7358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C7-4DB2-B268-4E2ED9FC28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C7-4DB2-B268-4E2ED9FC28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C7-4DB2-B268-4E2ED9FC282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C7-4DB2-B268-4E2ED9FC28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C7-4DB2-B268-4E2ED9FC28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C7-4DB2-B268-4E2ED9FC282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C7-4DB2-B268-4E2ED9FC282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C7-4DB2-B268-4E2ED9FC282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C7-4DB2-B268-4E2ED9FC28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'3.3 Wind elektriciteit'!$B$30:$B$39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'3.3 Wind elektriciteit'!$D$30:$D$39</c:f>
              <c:numCache>
                <c:formatCode>0.0</c:formatCode>
                <c:ptCount val="10"/>
                <c:pt idx="0">
                  <c:v>2.9608000000000003</c:v>
                </c:pt>
                <c:pt idx="1">
                  <c:v>3.0293999999999999</c:v>
                </c:pt>
                <c:pt idx="2">
                  <c:v>3.6502999999999997</c:v>
                </c:pt>
                <c:pt idx="3">
                  <c:v>4.1630000000000003</c:v>
                </c:pt>
                <c:pt idx="4">
                  <c:v>4.9613000000000005</c:v>
                </c:pt>
                <c:pt idx="5">
                  <c:v>5.8449000000000009</c:v>
                </c:pt>
                <c:pt idx="6">
                  <c:v>5.0714000000000006</c:v>
                </c:pt>
                <c:pt idx="7">
                  <c:v>5.7008000000000001</c:v>
                </c:pt>
                <c:pt idx="8">
                  <c:v>7.4041999999999994</c:v>
                </c:pt>
                <c:pt idx="9">
                  <c:v>6.7789938800558671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BC7-4DB2-B268-4E2ED9FC282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3641624"/>
        <c:axId val="583641296"/>
      </c:lineChart>
      <c:catAx>
        <c:axId val="58364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83641296"/>
        <c:crosses val="autoZero"/>
        <c:auto val="1"/>
        <c:lblAlgn val="ctr"/>
        <c:lblOffset val="100"/>
        <c:noMultiLvlLbl val="0"/>
      </c:catAx>
      <c:valAx>
        <c:axId val="58364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8364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'3.4 Capaciteit'!$C$4</c:f>
              <c:strCache>
                <c:ptCount val="1"/>
                <c:pt idx="0">
                  <c:v>Nucleair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none"/>
          </c:marker>
          <c:cat>
            <c:numRef>
              <c:f>'3.4 Capaciteit'!$B$30:$B$39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'3.4 Capaciteit'!$C$30:$C$39</c:f>
              <c:numCache>
                <c:formatCode>0.0</c:formatCode>
                <c:ptCount val="10"/>
                <c:pt idx="0">
                  <c:v>5.9130000000000003</c:v>
                </c:pt>
                <c:pt idx="1">
                  <c:v>5.9130000000000003</c:v>
                </c:pt>
                <c:pt idx="2">
                  <c:v>5.9180000000000001</c:v>
                </c:pt>
                <c:pt idx="3">
                  <c:v>5.9180000000000001</c:v>
                </c:pt>
                <c:pt idx="4">
                  <c:v>5.93</c:v>
                </c:pt>
                <c:pt idx="5">
                  <c:v>5.9420000000000002</c:v>
                </c:pt>
                <c:pt idx="6">
                  <c:v>5.851</c:v>
                </c:pt>
                <c:pt idx="7">
                  <c:v>4.8449999999999998</c:v>
                </c:pt>
                <c:pt idx="8">
                  <c:v>3.9159999999999999</c:v>
                </c:pt>
                <c:pt idx="9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9-46C6-A519-BE8551F4D2C5}"/>
            </c:ext>
          </c:extLst>
        </c:ser>
        <c:ser>
          <c:idx val="7"/>
          <c:order val="1"/>
          <c:tx>
            <c:strRef>
              <c:f>'3.4 Capaciteit'!$J$4</c:f>
              <c:strCache>
                <c:ptCount val="1"/>
                <c:pt idx="0">
                  <c:v>Brandstoffen*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none"/>
          </c:marker>
          <c:cat>
            <c:numRef>
              <c:f>'3.4 Capaciteit'!$B$30:$B$39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'3.4 Capaciteit'!$J$30:$J$39</c:f>
              <c:numCache>
                <c:formatCode>0.0</c:formatCode>
                <c:ptCount val="10"/>
                <c:pt idx="0">
                  <c:v>8.52</c:v>
                </c:pt>
                <c:pt idx="1">
                  <c:v>8.3960000000000008</c:v>
                </c:pt>
                <c:pt idx="2">
                  <c:v>8.3643000000000001</c:v>
                </c:pt>
                <c:pt idx="3">
                  <c:v>8.0855999999999995</c:v>
                </c:pt>
                <c:pt idx="4">
                  <c:v>8.0784000000000002</c:v>
                </c:pt>
                <c:pt idx="5">
                  <c:v>8.0847999999999995</c:v>
                </c:pt>
                <c:pt idx="6">
                  <c:v>7.9856000000000007</c:v>
                </c:pt>
                <c:pt idx="7">
                  <c:v>8.1587999999999994</c:v>
                </c:pt>
                <c:pt idx="8">
                  <c:v>8.0018999999999991</c:v>
                </c:pt>
                <c:pt idx="9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9-46C6-A519-BE8551F4D2C5}"/>
            </c:ext>
          </c:extLst>
        </c:ser>
        <c:ser>
          <c:idx val="1"/>
          <c:order val="2"/>
          <c:tx>
            <c:strRef>
              <c:f>'3.4 Capaciteit'!$D$4</c:f>
              <c:strCache>
                <c:ptCount val="1"/>
                <c:pt idx="0">
                  <c:v>Hydro</c:v>
                </c:pt>
              </c:strCache>
            </c:strRef>
          </c:tx>
          <c:spPr>
            <a:ln w="31750" cap="rnd">
              <a:solidFill>
                <a:srgbClr val="F6DA78"/>
              </a:solidFill>
              <a:round/>
            </a:ln>
            <a:effectLst/>
          </c:spPr>
          <c:marker>
            <c:symbol val="none"/>
          </c:marker>
          <c:cat>
            <c:numRef>
              <c:f>'3.4 Capaciteit'!$B$30:$B$39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'3.4 Capaciteit'!$D$30:$D$39</c:f>
              <c:numCache>
                <c:formatCode>0.0</c:formatCode>
                <c:ptCount val="10"/>
                <c:pt idx="0">
                  <c:v>1.419</c:v>
                </c:pt>
                <c:pt idx="1">
                  <c:v>1.4160999999999999</c:v>
                </c:pt>
                <c:pt idx="2">
                  <c:v>1.4139999999999999</c:v>
                </c:pt>
                <c:pt idx="3">
                  <c:v>1.4148000000000001</c:v>
                </c:pt>
                <c:pt idx="4">
                  <c:v>1.4110999999999998</c:v>
                </c:pt>
                <c:pt idx="5">
                  <c:v>1.4128000000000001</c:v>
                </c:pt>
                <c:pt idx="6">
                  <c:v>1.4177</c:v>
                </c:pt>
                <c:pt idx="7">
                  <c:v>1.4302999999999999</c:v>
                </c:pt>
                <c:pt idx="8">
                  <c:v>1.4313</c:v>
                </c:pt>
                <c:pt idx="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A9-46C6-A519-BE8551F4D2C5}"/>
            </c:ext>
          </c:extLst>
        </c:ser>
        <c:ser>
          <c:idx val="3"/>
          <c:order val="4"/>
          <c:tx>
            <c:strRef>
              <c:f>'3.4 Capaciteit'!$F$4</c:f>
              <c:strCache>
                <c:ptCount val="1"/>
                <c:pt idx="0">
                  <c:v>Zon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none"/>
          </c:marker>
          <c:cat>
            <c:numRef>
              <c:f>'3.4 Capaciteit'!$B$30:$B$39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'3.4 Capaciteit'!$F$30:$F$39</c:f>
              <c:numCache>
                <c:formatCode>0.0</c:formatCode>
                <c:ptCount val="10"/>
                <c:pt idx="0">
                  <c:v>3.1315999999999997</c:v>
                </c:pt>
                <c:pt idx="1">
                  <c:v>3.3287999999999998</c:v>
                </c:pt>
                <c:pt idx="2">
                  <c:v>3.6206</c:v>
                </c:pt>
                <c:pt idx="3">
                  <c:v>4</c:v>
                </c:pt>
                <c:pt idx="4">
                  <c:v>4.6366000000000005</c:v>
                </c:pt>
                <c:pt idx="5">
                  <c:v>5.5728</c:v>
                </c:pt>
                <c:pt idx="6">
                  <c:v>6.0124000000000004</c:v>
                </c:pt>
                <c:pt idx="7">
                  <c:v>6.7561</c:v>
                </c:pt>
                <c:pt idx="8">
                  <c:v>8.3519000000000005</c:v>
                </c:pt>
                <c:pt idx="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A9-46C6-A519-BE8551F4D2C5}"/>
            </c:ext>
          </c:extLst>
        </c:ser>
        <c:ser>
          <c:idx val="6"/>
          <c:order val="7"/>
          <c:tx>
            <c:strRef>
              <c:f>'3.4 Capaciteit'!$I$4</c:f>
              <c:strCache>
                <c:ptCount val="1"/>
                <c:pt idx="0">
                  <c:v>Wind</c:v>
                </c:pt>
              </c:strCache>
            </c:strRef>
          </c:tx>
          <c:spPr>
            <a:ln w="31750" cap="rnd">
              <a:solidFill>
                <a:srgbClr val="EC6527"/>
              </a:solidFill>
              <a:round/>
            </a:ln>
            <a:effectLst/>
          </c:spPr>
          <c:marker>
            <c:symbol val="none"/>
          </c:marker>
          <c:cat>
            <c:numRef>
              <c:f>'3.4 Capaciteit'!$B$30:$B$39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'3.4 Capaciteit'!$I$30:$I$39</c:f>
              <c:numCache>
                <c:formatCode>0.0</c:formatCode>
                <c:ptCount val="10"/>
                <c:pt idx="0">
                  <c:v>2.1813000000000002</c:v>
                </c:pt>
                <c:pt idx="1">
                  <c:v>2.3338000000000001</c:v>
                </c:pt>
                <c:pt idx="2">
                  <c:v>2.7793999999999999</c:v>
                </c:pt>
                <c:pt idx="3">
                  <c:v>3.3048999999999995</c:v>
                </c:pt>
                <c:pt idx="4">
                  <c:v>3.8635000000000002</c:v>
                </c:pt>
                <c:pt idx="5">
                  <c:v>4.6726999999999999</c:v>
                </c:pt>
                <c:pt idx="6">
                  <c:v>4.9484000000000004</c:v>
                </c:pt>
                <c:pt idx="7">
                  <c:v>5.3033999999999999</c:v>
                </c:pt>
                <c:pt idx="8">
                  <c:v>5.4541000000000004</c:v>
                </c:pt>
                <c:pt idx="9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A9-46C6-A519-BE8551F4D2C5}"/>
            </c:ext>
          </c:extLst>
        </c:ser>
        <c:ser>
          <c:idx val="8"/>
          <c:order val="8"/>
          <c:tx>
            <c:strRef>
              <c:f>'3.4 Capaciteit'!$K$4</c:f>
              <c:strCache>
                <c:ptCount val="1"/>
                <c:pt idx="0">
                  <c:v>Overige bronnen**</c:v>
                </c:pt>
              </c:strCache>
            </c:strRef>
          </c:tx>
          <c:spPr>
            <a:ln w="31750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'3.4 Capaciteit'!$B$30:$B$39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'3.4 Capaciteit'!$K$30:$K$39</c:f>
              <c:numCache>
                <c:formatCode>0.0</c:formatCode>
                <c:ptCount val="10"/>
                <c:pt idx="0">
                  <c:v>3.0000000000000001E-3</c:v>
                </c:pt>
                <c:pt idx="1">
                  <c:v>3.0000000000000001E-3</c:v>
                </c:pt>
                <c:pt idx="2">
                  <c:v>3.0000000000000001E-3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3.0000000000000001E-3</c:v>
                </c:pt>
                <c:pt idx="6">
                  <c:v>3.0000000000000001E-3</c:v>
                </c:pt>
                <c:pt idx="7">
                  <c:v>0.10929999999999999</c:v>
                </c:pt>
                <c:pt idx="8">
                  <c:v>0.1081</c:v>
                </c:pt>
                <c:pt idx="9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A9-46C6-A519-BE8551F4D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302080"/>
        <c:axId val="510297816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'3.4 Capaciteit'!$E$4</c15:sqref>
                        </c15:formulaRef>
                      </c:ext>
                    </c:extLst>
                    <c:strCache>
                      <c:ptCount val="1"/>
                      <c:pt idx="0">
                        <c:v>Geothermie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'3.4 Capaciteit'!$B$30:$B$39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'3.4 Capaciteit'!$E$23:$E$32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BFA9-46C6-A519-BE8551F4D2C5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'3.4 Capaciteit'!$G$4</c15:sqref>
                        </c15:formulaRef>
                      </c:ext>
                    </c:extLst>
                    <c:strCache>
                      <c:ptCount val="1"/>
                      <c:pt idx="0">
                        <c:v>Thermische zonne-energie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'3.4 Capaciteit'!$B$30:$B$39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'3.4 Capaciteit'!$G$23:$G$32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FA9-46C6-A519-BE8551F4D2C5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'3.4 Capaciteit'!$H$4</c15:sqref>
                        </c15:formulaRef>
                      </c:ext>
                    </c:extLst>
                    <c:strCache>
                      <c:ptCount val="1"/>
                      <c:pt idx="0">
                        <c:v>Getijden-, gold- en oceaanenergie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'3.4 Capaciteit'!$B$30:$B$39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'3.4 Capaciteit'!$H$23:$H$32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FA9-46C6-A519-BE8551F4D2C5}"/>
                  </c:ext>
                </c:extLst>
              </c15:ser>
            </c15:filteredLineSeries>
          </c:ext>
        </c:extLst>
      </c:lineChart>
      <c:catAx>
        <c:axId val="51030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0297816"/>
        <c:crosses val="autoZero"/>
        <c:auto val="1"/>
        <c:lblAlgn val="ctr"/>
        <c:lblOffset val="100"/>
        <c:noMultiLvlLbl val="0"/>
      </c:catAx>
      <c:valAx>
        <c:axId val="51029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030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98-4BA4-AF7C-7F42628E811C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98-4BA4-AF7C-7F42628E811C}"/>
              </c:ext>
            </c:extLst>
          </c:dPt>
          <c:dPt>
            <c:idx val="2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98-4BA4-AF7C-7F42628E811C}"/>
              </c:ext>
            </c:extLst>
          </c:dPt>
          <c:dPt>
            <c:idx val="3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98-4BA4-AF7C-7F42628E811C}"/>
              </c:ext>
            </c:extLst>
          </c:dPt>
          <c:dPt>
            <c:idx val="4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98-4BA4-AF7C-7F42628E811C}"/>
              </c:ext>
            </c:extLst>
          </c:dPt>
          <c:dLbls>
            <c:dLbl>
              <c:idx val="0"/>
              <c:layout>
                <c:manualLayout>
                  <c:x val="5.4013477851284311E-2"/>
                  <c:y val="0.108280045909165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98-4BA4-AF7C-7F42628E811C}"/>
                </c:ext>
              </c:extLst>
            </c:dLbl>
            <c:dLbl>
              <c:idx val="1"/>
              <c:layout>
                <c:manualLayout>
                  <c:x val="-9.6452639020150555E-2"/>
                  <c:y val="-5.41400229545827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98-4BA4-AF7C-7F42628E811C}"/>
                </c:ext>
              </c:extLst>
            </c:dLbl>
            <c:dLbl>
              <c:idx val="2"/>
              <c:layout>
                <c:manualLayout>
                  <c:x val="-5.8030693806347795E-2"/>
                  <c:y val="-6.64606767915379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98-4BA4-AF7C-7F42628E811C}"/>
                </c:ext>
              </c:extLst>
            </c:dLbl>
            <c:dLbl>
              <c:idx val="3"/>
              <c:layout>
                <c:manualLayout>
                  <c:x val="-2.3351655375175764E-2"/>
                  <c:y val="-0.112444601820277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98-4BA4-AF7C-7F42628E811C}"/>
                </c:ext>
              </c:extLst>
            </c:dLbl>
            <c:dLbl>
              <c:idx val="4"/>
              <c:layout>
                <c:manualLayout>
                  <c:x val="7.7194396613304656E-2"/>
                  <c:y val="-9.1794844432371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98-4BA4-AF7C-7F42628E811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'4.1 Invoer energie'!$C$82:$G$82</c:f>
              <c:numCache>
                <c:formatCode>_ * #,##0.0_ ;_ * \-#,##0.0_ ;_ * "-"??_ ;_ @_ </c:formatCode>
                <c:ptCount val="5"/>
                <c:pt idx="0">
                  <c:v>27.360546670261307</c:v>
                </c:pt>
                <c:pt idx="1">
                  <c:v>11.813020445681879</c:v>
                </c:pt>
                <c:pt idx="2">
                  <c:v>2.4810931760413681</c:v>
                </c:pt>
                <c:pt idx="3">
                  <c:v>0.889200343938091</c:v>
                </c:pt>
                <c:pt idx="4">
                  <c:v>0.6149433835506829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98-4BA4-AF7C-7F42628E81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'4.1 Invoer energie'!$C$4</c:f>
              <c:strCache>
                <c:ptCount val="1"/>
                <c:pt idx="0">
                  <c:v>Aardolie en 
olieproducten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none"/>
          </c:marker>
          <c:cat>
            <c:numRef>
              <c:f>'4.1 Invoer energie'!$B$30:$B$39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'4.1 Invoer energie'!$C$30:$C$39</c:f>
              <c:numCache>
                <c:formatCode>_ * #,##0.0_ ;_ * \-#,##0.0_ ;_ * "-"??_ ;_ @_ </c:formatCode>
                <c:ptCount val="10"/>
                <c:pt idx="0">
                  <c:v>30.395848554409099</c:v>
                </c:pt>
                <c:pt idx="1">
                  <c:v>29.193999985931981</c:v>
                </c:pt>
                <c:pt idx="2">
                  <c:v>29.413033281073847</c:v>
                </c:pt>
                <c:pt idx="3">
                  <c:v>32.399593502827933</c:v>
                </c:pt>
                <c:pt idx="4">
                  <c:v>30.648654408431277</c:v>
                </c:pt>
                <c:pt idx="5">
                  <c:v>26.755853077667908</c:v>
                </c:pt>
                <c:pt idx="6">
                  <c:v>27.685761612140539</c:v>
                </c:pt>
                <c:pt idx="7">
                  <c:v>28.136271200059706</c:v>
                </c:pt>
                <c:pt idx="8">
                  <c:v>27.074752349192689</c:v>
                </c:pt>
                <c:pt idx="9">
                  <c:v>27.360546670261307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1-40E5-9B3E-63C7D5DD703B}"/>
            </c:ext>
          </c:extLst>
        </c:ser>
        <c:ser>
          <c:idx val="1"/>
          <c:order val="1"/>
          <c:tx>
            <c:strRef>
              <c:f>'4.1 Invoer energie'!$D$4</c:f>
              <c:strCache>
                <c:ptCount val="1"/>
                <c:pt idx="0">
                  <c:v>Aardgas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none"/>
          </c:marker>
          <c:cat>
            <c:numRef>
              <c:f>'4.1 Invoer energie'!$B$30:$B$39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'4.1 Invoer energie'!$D$30:$D$39</c:f>
              <c:numCache>
                <c:formatCode>_ * #,##0.0_ ;_ * \-#,##0.0_ ;_ * "-"??_ ;_ @_ </c:formatCode>
                <c:ptCount val="10"/>
                <c:pt idx="0">
                  <c:v>13.89870396230714</c:v>
                </c:pt>
                <c:pt idx="1">
                  <c:v>14.35498551607337</c:v>
                </c:pt>
                <c:pt idx="2">
                  <c:v>14.363775346813444</c:v>
                </c:pt>
                <c:pt idx="3">
                  <c:v>15.14900085091673</c:v>
                </c:pt>
                <c:pt idx="4">
                  <c:v>15.543233435689491</c:v>
                </c:pt>
                <c:pt idx="5">
                  <c:v>15.044475451518261</c:v>
                </c:pt>
                <c:pt idx="6">
                  <c:v>15.227324072549326</c:v>
                </c:pt>
                <c:pt idx="7">
                  <c:v>13.076878428320775</c:v>
                </c:pt>
                <c:pt idx="8">
                  <c:v>12.316542302158446</c:v>
                </c:pt>
                <c:pt idx="9">
                  <c:v>11.813020445681879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1-40E5-9B3E-63C7D5DD703B}"/>
            </c:ext>
          </c:extLst>
        </c:ser>
        <c:ser>
          <c:idx val="2"/>
          <c:order val="2"/>
          <c:tx>
            <c:strRef>
              <c:f>'4.1 Invoer energie'!$E$4</c:f>
              <c:strCache>
                <c:ptCount val="1"/>
                <c:pt idx="0">
                  <c:v>Vaste fossiele 
brandstoffen</c:v>
                </c:pt>
              </c:strCache>
            </c:strRef>
          </c:tx>
          <c:spPr>
            <a:ln w="31750" cap="rnd">
              <a:solidFill>
                <a:srgbClr val="EC6527"/>
              </a:solidFill>
              <a:round/>
            </a:ln>
            <a:effectLst/>
          </c:spPr>
          <c:marker>
            <c:symbol val="none"/>
          </c:marker>
          <c:cat>
            <c:numRef>
              <c:f>'4.1 Invoer energie'!$B$30:$B$39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'4.1 Invoer energie'!$E$30:$E$39</c:f>
              <c:numCache>
                <c:formatCode>_ * #,##0.0_ ;_ * \-#,##0.0_ ;_ * "-"??_ ;_ @_ </c:formatCode>
                <c:ptCount val="10"/>
                <c:pt idx="0">
                  <c:v>3.2789078436992445</c:v>
                </c:pt>
                <c:pt idx="1">
                  <c:v>2.9701429516575906</c:v>
                </c:pt>
                <c:pt idx="2">
                  <c:v>2.9055334049871018</c:v>
                </c:pt>
                <c:pt idx="3">
                  <c:v>3.1964070602847041</c:v>
                </c:pt>
                <c:pt idx="4">
                  <c:v>3.1046364359415293</c:v>
                </c:pt>
                <c:pt idx="5">
                  <c:v>2.4149301612209806</c:v>
                </c:pt>
                <c:pt idx="6">
                  <c:v>2.4143733447979367</c:v>
                </c:pt>
                <c:pt idx="7">
                  <c:v>2.7227802569981852</c:v>
                </c:pt>
                <c:pt idx="8">
                  <c:v>2.4121117130027701</c:v>
                </c:pt>
                <c:pt idx="9">
                  <c:v>2.4810931760413681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E1-40E5-9B3E-63C7D5DD703B}"/>
            </c:ext>
          </c:extLst>
        </c:ser>
        <c:ser>
          <c:idx val="3"/>
          <c:order val="3"/>
          <c:tx>
            <c:strRef>
              <c:f>'4.1 Invoer energie'!$F$4</c:f>
              <c:strCache>
                <c:ptCount val="1"/>
                <c:pt idx="0">
                  <c:v>Elektriciteit</c:v>
                </c:pt>
              </c:strCache>
            </c:strRef>
          </c:tx>
          <c:spPr>
            <a:ln w="31750" cap="rnd">
              <a:solidFill>
                <a:srgbClr val="F6DA78"/>
              </a:solidFill>
              <a:round/>
            </a:ln>
            <a:effectLst/>
          </c:spPr>
          <c:marker>
            <c:symbol val="none"/>
          </c:marker>
          <c:cat>
            <c:numRef>
              <c:f>'4.1 Invoer energie'!$B$30:$B$39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'4.1 Invoer energie'!$F$30:$F$39</c:f>
              <c:numCache>
                <c:formatCode>_ * #,##0.0_ ;_ * \-#,##0.0_ ;_ * "-"??_ ;_ @_ </c:formatCode>
                <c:ptCount val="10"/>
                <c:pt idx="0">
                  <c:v>1.8055889939810836</c:v>
                </c:pt>
                <c:pt idx="1">
                  <c:v>0.53164230438521076</c:v>
                </c:pt>
                <c:pt idx="2">
                  <c:v>0.51776440240756638</c:v>
                </c:pt>
                <c:pt idx="3">
                  <c:v>1.4898968185726571</c:v>
                </c:pt>
                <c:pt idx="4">
                  <c:v>-0.15946689595872748</c:v>
                </c:pt>
                <c:pt idx="5">
                  <c:v>-2.8624247635425717E-2</c:v>
                </c:pt>
                <c:pt idx="6">
                  <c:v>-0.67725709372312981</c:v>
                </c:pt>
                <c:pt idx="7">
                  <c:v>-0.64724849527085115</c:v>
                </c:pt>
                <c:pt idx="8">
                  <c:v>0.14086844368013771</c:v>
                </c:pt>
                <c:pt idx="9">
                  <c:v>0.889200343938091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E1-40E5-9B3E-63C7D5DD703B}"/>
            </c:ext>
          </c:extLst>
        </c:ser>
        <c:ser>
          <c:idx val="4"/>
          <c:order val="4"/>
          <c:tx>
            <c:strRef>
              <c:f>'4.1 Invoer energie'!$G$4</c:f>
              <c:strCache>
                <c:ptCount val="1"/>
                <c:pt idx="0">
                  <c:v>Hernieuwbare brandstoffen
en afval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none"/>
          </c:marker>
          <c:cat>
            <c:numRef>
              <c:f>'4.1 Invoer energie'!$B$30:$B$39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'4.1 Invoer energie'!$G$30:$G$39</c:f>
              <c:numCache>
                <c:formatCode>_ * #,##0.0_ ;_ * \-#,##0.0_ ;_ * "-"??_ ;_ @_ </c:formatCode>
                <c:ptCount val="10"/>
                <c:pt idx="0">
                  <c:v>0.73901752173497648</c:v>
                </c:pt>
                <c:pt idx="1">
                  <c:v>0.92947969809878694</c:v>
                </c:pt>
                <c:pt idx="2">
                  <c:v>0.9459083760389797</c:v>
                </c:pt>
                <c:pt idx="3">
                  <c:v>0.90765836420416568</c:v>
                </c:pt>
                <c:pt idx="4">
                  <c:v>0.80891206990302855</c:v>
                </c:pt>
                <c:pt idx="5">
                  <c:v>0.98706157501433101</c:v>
                </c:pt>
                <c:pt idx="6">
                  <c:v>1.0108834931379573</c:v>
                </c:pt>
                <c:pt idx="7">
                  <c:v>1.088667986495653</c:v>
                </c:pt>
                <c:pt idx="8">
                  <c:v>0.72592010083118363</c:v>
                </c:pt>
                <c:pt idx="9">
                  <c:v>0.6149433835506829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E1-40E5-9B3E-63C7D5DD7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61736"/>
        <c:axId val="518793632"/>
      </c:lineChart>
      <c:catAx>
        <c:axId val="3081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8793632"/>
        <c:crossesAt val="-10"/>
        <c:auto val="1"/>
        <c:lblAlgn val="ctr"/>
        <c:lblOffset val="100"/>
        <c:noMultiLvlLbl val="0"/>
      </c:catAx>
      <c:valAx>
        <c:axId val="51879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30816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908371913580255E-2"/>
          <c:y val="7.242908496732027E-2"/>
          <c:w val="0.50595663154553916"/>
          <c:h val="0.87270488363835885"/>
        </c:manualLayout>
      </c:layout>
      <c:doughnutChart>
        <c:varyColors val="1"/>
        <c:ser>
          <c:idx val="0"/>
          <c:order val="0"/>
          <c:tx>
            <c:strRef>
              <c:f>'4.2.1 Invoer ruwe aardolie'!$C$44</c:f>
              <c:strCache>
                <c:ptCount val="1"/>
              </c:strCache>
            </c:strRef>
          </c:tx>
          <c:spPr>
            <a:ln w="19050"/>
          </c:spPr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C0-4375-8874-8A50967A5A58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C0-4375-8874-8A50967A5A58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C0-4375-8874-8A50967A5A58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C0-4375-8874-8A50967A5A58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C0-4375-8874-8A50967A5A58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AC0-4375-8874-8A50967A5A58}"/>
              </c:ext>
            </c:extLst>
          </c:dPt>
          <c:dPt>
            <c:idx val="6"/>
            <c:bubble3D val="0"/>
            <c:spPr>
              <a:solidFill>
                <a:srgbClr val="6E9E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AC0-4375-8874-8A50967A5A58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AC0-4375-8874-8A50967A5A58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55D-4BC0-9325-533EA9FE600C}"/>
              </c:ext>
            </c:extLst>
          </c:dPt>
          <c:dLbls>
            <c:delete val="1"/>
          </c:dLbls>
          <c:cat>
            <c:strRef>
              <c:f>'4.2.1 Invoer ruwe aardolie'!$B$55:$B$63</c:f>
              <c:strCache>
                <c:ptCount val="9"/>
                <c:pt idx="0">
                  <c:v>OPEC*</c:v>
                </c:pt>
                <c:pt idx="1">
                  <c:v>Noorwegen</c:v>
                </c:pt>
                <c:pt idx="2">
                  <c:v>VSA</c:v>
                </c:pt>
                <c:pt idx="3">
                  <c:v>Verenigd Koninkrijk</c:v>
                </c:pt>
                <c:pt idx="4">
                  <c:v>Kazakhstan</c:v>
                </c:pt>
                <c:pt idx="5">
                  <c:v>Guyana</c:v>
                </c:pt>
                <c:pt idx="6">
                  <c:v>Brazilië</c:v>
                </c:pt>
                <c:pt idx="7">
                  <c:v>Rusland</c:v>
                </c:pt>
                <c:pt idx="8">
                  <c:v>Overige</c:v>
                </c:pt>
              </c:strCache>
            </c:strRef>
          </c:cat>
          <c:val>
            <c:numRef>
              <c:f>'4.2.1 Invoer ruwe aardolie'!$C$55:$C$63</c:f>
              <c:numCache>
                <c:formatCode>_ * #,##0.0_ ;_ * \-#,##0.0_ ;_ * "-"??_ ;_ @_ </c:formatCode>
                <c:ptCount val="9"/>
                <c:pt idx="0">
                  <c:v>9275.7999999999993</c:v>
                </c:pt>
                <c:pt idx="1">
                  <c:v>3254.4</c:v>
                </c:pt>
                <c:pt idx="2">
                  <c:v>2569.1</c:v>
                </c:pt>
                <c:pt idx="3">
                  <c:v>2662</c:v>
                </c:pt>
                <c:pt idx="4">
                  <c:v>1803.1</c:v>
                </c:pt>
                <c:pt idx="5">
                  <c:v>902.3</c:v>
                </c:pt>
                <c:pt idx="6">
                  <c:v>235.3</c:v>
                </c:pt>
                <c:pt idx="7">
                  <c:v>6123.7</c:v>
                </c:pt>
                <c:pt idx="8">
                  <c:v>868.6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AC0-4375-8874-8A50967A5A58}"/>
            </c:ext>
          </c:extLst>
        </c:ser>
        <c:ser>
          <c:idx val="1"/>
          <c:order val="1"/>
          <c:tx>
            <c:strRef>
              <c:f>'4.2.1 Invoer ruwe aardolie'!$D$44</c:f>
              <c:strCache>
                <c:ptCount val="1"/>
              </c:strCache>
            </c:strRef>
          </c:tx>
          <c:spPr>
            <a:ln w="19050"/>
          </c:spPr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AC0-4375-8874-8A50967A5A58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5AC0-4375-8874-8A50967A5A58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5AC0-4375-8874-8A50967A5A58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AC0-4375-8874-8A50967A5A58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AC0-4375-8874-8A50967A5A58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AC0-4375-8874-8A50967A5A58}"/>
              </c:ext>
            </c:extLst>
          </c:dPt>
          <c:dPt>
            <c:idx val="6"/>
            <c:bubble3D val="0"/>
            <c:spPr>
              <a:solidFill>
                <a:srgbClr val="6E9E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AC0-4375-8874-8A50967A5A58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AC0-4375-8874-8A50967A5A58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55D-4BC0-9325-533EA9FE600C}"/>
              </c:ext>
            </c:extLst>
          </c:dPt>
          <c:dLbls>
            <c:delete val="1"/>
          </c:dLbls>
          <c:cat>
            <c:strRef>
              <c:f>'4.2.1 Invoer ruwe aardolie'!$B$55:$B$63</c:f>
              <c:strCache>
                <c:ptCount val="9"/>
                <c:pt idx="0">
                  <c:v>OPEC*</c:v>
                </c:pt>
                <c:pt idx="1">
                  <c:v>Noorwegen</c:v>
                </c:pt>
                <c:pt idx="2">
                  <c:v>VSA</c:v>
                </c:pt>
                <c:pt idx="3">
                  <c:v>Verenigd Koninkrijk</c:v>
                </c:pt>
                <c:pt idx="4">
                  <c:v>Kazakhstan</c:v>
                </c:pt>
                <c:pt idx="5">
                  <c:v>Guyana</c:v>
                </c:pt>
                <c:pt idx="6">
                  <c:v>Brazilië</c:v>
                </c:pt>
                <c:pt idx="7">
                  <c:v>Rusland</c:v>
                </c:pt>
                <c:pt idx="8">
                  <c:v>Overige</c:v>
                </c:pt>
              </c:strCache>
            </c:strRef>
          </c:cat>
          <c:val>
            <c:numRef>
              <c:f>'4.2.1 Invoer ruwe aardolie'!$D$55:$D$63</c:f>
              <c:numCache>
                <c:formatCode>_ * #,##0.0_ ;_ * \-#,##0.0_ ;_ * "-"??_ ;_ @_ </c:formatCode>
                <c:ptCount val="9"/>
                <c:pt idx="0">
                  <c:v>9296.4</c:v>
                </c:pt>
                <c:pt idx="1">
                  <c:v>4932.6000000000004</c:v>
                </c:pt>
                <c:pt idx="2">
                  <c:v>3938.4</c:v>
                </c:pt>
                <c:pt idx="3">
                  <c:v>3457.5</c:v>
                </c:pt>
                <c:pt idx="4">
                  <c:v>2974.5</c:v>
                </c:pt>
                <c:pt idx="5">
                  <c:v>1831.2</c:v>
                </c:pt>
                <c:pt idx="6">
                  <c:v>1136.5999999999999</c:v>
                </c:pt>
                <c:pt idx="7">
                  <c:v>0</c:v>
                </c:pt>
                <c:pt idx="8">
                  <c:v>2601.8000000000002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AC0-4375-8874-8A50967A5A58}"/>
            </c:ext>
          </c:extLst>
        </c:ser>
        <c:ser>
          <c:idx val="2"/>
          <c:order val="2"/>
          <c:tx>
            <c:strRef>
              <c:f>'4.2.1 Invoer ruwe aardolie'!$E$44</c:f>
              <c:strCache>
                <c:ptCount val="1"/>
              </c:strCache>
            </c:strRef>
          </c:tx>
          <c:spPr>
            <a:ln w="19050"/>
          </c:spPr>
          <c:explosion val="1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AC0-4375-8874-8A50967A5A58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AC0-4375-8874-8A50967A5A58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AC0-4375-8874-8A50967A5A58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5AC0-4375-8874-8A50967A5A58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5AC0-4375-8874-8A50967A5A58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5AC0-4375-8874-8A50967A5A58}"/>
              </c:ext>
            </c:extLst>
          </c:dPt>
          <c:dPt>
            <c:idx val="6"/>
            <c:bubble3D val="0"/>
            <c:spPr>
              <a:solidFill>
                <a:srgbClr val="6E9E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5AC0-4375-8874-8A50967A5A58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5AC0-4375-8874-8A50967A5A58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255D-4BC0-9325-533EA9FE600C}"/>
              </c:ext>
            </c:extLst>
          </c:dPt>
          <c:dLbls>
            <c:dLbl>
              <c:idx val="0"/>
              <c:layout>
                <c:manualLayout>
                  <c:x val="7.2343571755786817E-2"/>
                  <c:y val="-9.7289629127529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AC0-4375-8874-8A50967A5A58}"/>
                </c:ext>
              </c:extLst>
            </c:dLbl>
            <c:dLbl>
              <c:idx val="1"/>
              <c:layout>
                <c:manualLayout>
                  <c:x val="7.0492283950617282E-2"/>
                  <c:y val="8.07086601323188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AC0-4375-8874-8A50967A5A58}"/>
                </c:ext>
              </c:extLst>
            </c:dLbl>
            <c:dLbl>
              <c:idx val="2"/>
              <c:layout>
                <c:manualLayout>
                  <c:x val="4.4603009259259259E-2"/>
                  <c:y val="8.90528459662967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AC0-4375-8874-8A50967A5A58}"/>
                </c:ext>
              </c:extLst>
            </c:dLbl>
            <c:dLbl>
              <c:idx val="3"/>
              <c:layout>
                <c:manualLayout>
                  <c:x val="-4.6092437096321666E-2"/>
                  <c:y val="9.33254901960784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AC0-4375-8874-8A50967A5A58}"/>
                </c:ext>
              </c:extLst>
            </c:dLbl>
            <c:dLbl>
              <c:idx val="4"/>
              <c:layout>
                <c:manualLayout>
                  <c:x val="-8.4759066358024687E-2"/>
                  <c:y val="2.07258282987522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AC0-4375-8874-8A50967A5A58}"/>
                </c:ext>
              </c:extLst>
            </c:dLbl>
            <c:dLbl>
              <c:idx val="5"/>
              <c:layout>
                <c:manualLayout>
                  <c:x val="-7.1918401898993525E-2"/>
                  <c:y val="-3.35326797385628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AC0-4375-8874-8A50967A5A58}"/>
                </c:ext>
              </c:extLst>
            </c:dLbl>
            <c:dLbl>
              <c:idx val="6"/>
              <c:layout>
                <c:manualLayout>
                  <c:x val="-7.3820900033713485E-2"/>
                  <c:y val="-5.33235148302997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AC0-4375-8874-8A50967A5A58}"/>
                </c:ext>
              </c:extLst>
            </c:dLbl>
            <c:dLbl>
              <c:idx val="7"/>
              <c:layout>
                <c:manualLayout>
                  <c:x val="-6.3218777976388307E-2"/>
                  <c:y val="-0.105581162648074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AC0-4375-8874-8A50967A5A58}"/>
                </c:ext>
              </c:extLst>
            </c:dLbl>
            <c:dLbl>
              <c:idx val="8"/>
              <c:layout>
                <c:manualLayout>
                  <c:x val="-3.8074273848982147E-2"/>
                  <c:y val="-9.33814273264258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55D-4BC0-9325-533EA9FE60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'4.2.1 Invoer ruwe aardolie'!$B$55:$B$63</c:f>
              <c:strCache>
                <c:ptCount val="9"/>
                <c:pt idx="0">
                  <c:v>OPEC*</c:v>
                </c:pt>
                <c:pt idx="1">
                  <c:v>Noorwegen</c:v>
                </c:pt>
                <c:pt idx="2">
                  <c:v>VSA</c:v>
                </c:pt>
                <c:pt idx="3">
                  <c:v>Verenigd Koninkrijk</c:v>
                </c:pt>
                <c:pt idx="4">
                  <c:v>Kazakhstan</c:v>
                </c:pt>
                <c:pt idx="5">
                  <c:v>Guyana</c:v>
                </c:pt>
                <c:pt idx="6">
                  <c:v>Brazilië</c:v>
                </c:pt>
                <c:pt idx="7">
                  <c:v>Rusland</c:v>
                </c:pt>
                <c:pt idx="8">
                  <c:v>Overige</c:v>
                </c:pt>
              </c:strCache>
            </c:strRef>
          </c:cat>
          <c:val>
            <c:numRef>
              <c:f>'4.2.1 Invoer ruwe aardolie'!$E$55:$E$63</c:f>
              <c:numCache>
                <c:formatCode>_ * #,##0.0_ ;_ * \-#,##0.0_ ;_ * "-"??_ ;_ @_ </c:formatCode>
                <c:ptCount val="9"/>
                <c:pt idx="0">
                  <c:v>5185.0000000000009</c:v>
                </c:pt>
                <c:pt idx="1">
                  <c:v>5537.2999999999993</c:v>
                </c:pt>
                <c:pt idx="2">
                  <c:v>5640.7</c:v>
                </c:pt>
                <c:pt idx="3">
                  <c:v>1915.3</c:v>
                </c:pt>
                <c:pt idx="4">
                  <c:v>3674.8</c:v>
                </c:pt>
                <c:pt idx="5">
                  <c:v>3292.4</c:v>
                </c:pt>
                <c:pt idx="6">
                  <c:v>1533.9999999999998</c:v>
                </c:pt>
                <c:pt idx="7">
                  <c:v>0</c:v>
                </c:pt>
                <c:pt idx="8">
                  <c:v>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5AC0-4375-8874-8A50967A5A5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1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36575221653661"/>
          <c:y val="0.15959949894783465"/>
          <c:w val="0.29774846973971641"/>
          <c:h val="0.706209747300504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0893014925846"/>
          <c:y val="6.447140271306577E-2"/>
          <c:w val="0.50612107158654629"/>
          <c:h val="0.85213548765758473"/>
        </c:manualLayout>
      </c:layout>
      <c:doughnutChart>
        <c:varyColors val="1"/>
        <c:ser>
          <c:idx val="0"/>
          <c:order val="0"/>
          <c:tx>
            <c:strRef>
              <c:f>'4.2.2 Invoer aardgas'!$C$4</c:f>
              <c:strCache>
                <c:ptCount val="1"/>
                <c:pt idx="0">
                  <c:v>2022</c:v>
                </c:pt>
              </c:strCache>
            </c:strRef>
          </c:tx>
          <c:spPr>
            <a:ln w="19050"/>
          </c:spPr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6-4627-8613-32B88180DA45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6-4627-8613-32B88180DA45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6-4627-8613-32B88180DA45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6-4627-8613-32B88180DA45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36-4627-8613-32B88180DA45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36-4627-8613-32B88180DA45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F36-4627-8613-32B88180DA45}"/>
              </c:ext>
            </c:extLst>
          </c:dPt>
          <c:dLbls>
            <c:delete val="1"/>
          </c:dLbls>
          <c:cat>
            <c:strRef>
              <c:f>'4.2.2 Invoer aardgas'!$B$5:$B$11</c:f>
              <c:strCache>
                <c:ptCount val="7"/>
                <c:pt idx="0">
                  <c:v>Noorwegen</c:v>
                </c:pt>
                <c:pt idx="1">
                  <c:v>Nederland</c:v>
                </c:pt>
                <c:pt idx="2">
                  <c:v>Verenigd Koninkrijk</c:v>
                </c:pt>
                <c:pt idx="3">
                  <c:v>Frankrijk (hervergast lng)</c:v>
                </c:pt>
                <c:pt idx="4">
                  <c:v>Rusland (lng)</c:v>
                </c:pt>
                <c:pt idx="5">
                  <c:v>Qatar (lng)</c:v>
                </c:pt>
                <c:pt idx="6">
                  <c:v>Overige</c:v>
                </c:pt>
              </c:strCache>
            </c:strRef>
          </c:cat>
          <c:val>
            <c:numRef>
              <c:f>'4.2.2 Invoer aardgas'!$C$5:$C$11</c:f>
              <c:numCache>
                <c:formatCode>0.0%</c:formatCode>
                <c:ptCount val="7"/>
                <c:pt idx="0">
                  <c:v>0.33</c:v>
                </c:pt>
                <c:pt idx="1">
                  <c:v>0.13600000000000001</c:v>
                </c:pt>
                <c:pt idx="2">
                  <c:v>0.24299999999999999</c:v>
                </c:pt>
                <c:pt idx="3">
                  <c:v>0.10199999999999999</c:v>
                </c:pt>
                <c:pt idx="4">
                  <c:v>4.3999999999999997E-2</c:v>
                </c:pt>
                <c:pt idx="5">
                  <c:v>9.2999999999999999E-2</c:v>
                </c:pt>
                <c:pt idx="6">
                  <c:v>5.2999999999999999E-2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36-4627-8613-32B88180DA45}"/>
            </c:ext>
          </c:extLst>
        </c:ser>
        <c:ser>
          <c:idx val="1"/>
          <c:order val="1"/>
          <c:tx>
            <c:strRef>
              <c:f>'4.2.2 Invoer aardgas'!$D$4</c:f>
              <c:strCache>
                <c:ptCount val="1"/>
                <c:pt idx="0">
                  <c:v>2023</c:v>
                </c:pt>
              </c:strCache>
            </c:strRef>
          </c:tx>
          <c:spPr>
            <a:ln w="19050"/>
          </c:spPr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F36-4627-8613-32B88180DA45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F36-4627-8613-32B88180DA45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F36-4627-8613-32B88180DA45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F36-4627-8613-32B88180DA45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F36-4627-8613-32B88180DA45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F36-4627-8613-32B88180DA45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F36-4627-8613-32B88180DA45}"/>
              </c:ext>
            </c:extLst>
          </c:dPt>
          <c:dLbls>
            <c:delete val="1"/>
          </c:dLbls>
          <c:cat>
            <c:strRef>
              <c:f>'4.2.2 Invoer aardgas'!$B$5:$B$11</c:f>
              <c:strCache>
                <c:ptCount val="7"/>
                <c:pt idx="0">
                  <c:v>Noorwegen</c:v>
                </c:pt>
                <c:pt idx="1">
                  <c:v>Nederland</c:v>
                </c:pt>
                <c:pt idx="2">
                  <c:v>Verenigd Koninkrijk</c:v>
                </c:pt>
                <c:pt idx="3">
                  <c:v>Frankrijk (hervergast lng)</c:v>
                </c:pt>
                <c:pt idx="4">
                  <c:v>Rusland (lng)</c:v>
                </c:pt>
                <c:pt idx="5">
                  <c:v>Qatar (lng)</c:v>
                </c:pt>
                <c:pt idx="6">
                  <c:v>Overige</c:v>
                </c:pt>
              </c:strCache>
            </c:strRef>
          </c:cat>
          <c:val>
            <c:numRef>
              <c:f>'4.2.2 Invoer aardgas'!$D$5:$D$11</c:f>
              <c:numCache>
                <c:formatCode>0.0%</c:formatCode>
                <c:ptCount val="7"/>
                <c:pt idx="0">
                  <c:v>0.35</c:v>
                </c:pt>
                <c:pt idx="1">
                  <c:v>0.14899999999999999</c:v>
                </c:pt>
                <c:pt idx="2">
                  <c:v>0.18</c:v>
                </c:pt>
                <c:pt idx="3">
                  <c:v>0.105</c:v>
                </c:pt>
                <c:pt idx="4">
                  <c:v>7.5999999999999998E-2</c:v>
                </c:pt>
                <c:pt idx="5">
                  <c:v>0.08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F36-4627-8613-32B88180DA45}"/>
            </c:ext>
          </c:extLst>
        </c:ser>
        <c:ser>
          <c:idx val="2"/>
          <c:order val="2"/>
          <c:tx>
            <c:strRef>
              <c:f>'4.2.2 Invoer aardgas'!$E$4</c:f>
              <c:strCache>
                <c:ptCount val="1"/>
                <c:pt idx="0">
                  <c:v>2024</c:v>
                </c:pt>
              </c:strCache>
            </c:strRef>
          </c:tx>
          <c:spPr>
            <a:ln w="19050"/>
          </c:spPr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F36-4627-8613-32B88180DA45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F36-4627-8613-32B88180DA45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F36-4627-8613-32B88180DA45}"/>
              </c:ext>
            </c:extLst>
          </c:dPt>
          <c:dPt>
            <c:idx val="3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F36-4627-8613-32B88180DA45}"/>
              </c:ext>
            </c:extLst>
          </c:dPt>
          <c:dPt>
            <c:idx val="4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CF36-4627-8613-32B88180DA45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CF36-4627-8613-32B88180DA45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CF36-4627-8613-32B88180DA45}"/>
              </c:ext>
            </c:extLst>
          </c:dPt>
          <c:dLbls>
            <c:dLbl>
              <c:idx val="0"/>
              <c:layout>
                <c:manualLayout>
                  <c:x val="5.8119020061728394E-2"/>
                  <c:y val="-0.124474507021899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F36-4627-8613-32B88180DA45}"/>
                </c:ext>
              </c:extLst>
            </c:dLbl>
            <c:dLbl>
              <c:idx val="1"/>
              <c:layout>
                <c:manualLayout>
                  <c:x val="-8.5088734567901683E-3"/>
                  <c:y val="0.101858985756336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F36-4627-8613-32B88180DA45}"/>
                </c:ext>
              </c:extLst>
            </c:dLbl>
            <c:dLbl>
              <c:idx val="2"/>
              <c:layout>
                <c:manualLayout>
                  <c:x val="-5.3035451786308807E-2"/>
                  <c:y val="9.69595065232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F36-4627-8613-32B88180DA45}"/>
                </c:ext>
              </c:extLst>
            </c:dLbl>
            <c:dLbl>
              <c:idx val="3"/>
              <c:layout>
                <c:manualLayout>
                  <c:x val="-8.2109174934077558E-2"/>
                  <c:y val="2.45309670291932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F36-4627-8613-32B88180DA45}"/>
                </c:ext>
              </c:extLst>
            </c:dLbl>
            <c:dLbl>
              <c:idx val="4"/>
              <c:layout>
                <c:manualLayout>
                  <c:x val="-6.9969306409864013E-2"/>
                  <c:y val="-5.20875247434937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F36-4627-8613-32B88180DA45}"/>
                </c:ext>
              </c:extLst>
            </c:dLbl>
            <c:dLbl>
              <c:idx val="5"/>
              <c:layout>
                <c:manualLayout>
                  <c:x val="-6.0680329222586898E-2"/>
                  <c:y val="-8.14683785438676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F36-4627-8613-32B88180DA45}"/>
                </c:ext>
              </c:extLst>
            </c:dLbl>
            <c:dLbl>
              <c:idx val="6"/>
              <c:layout>
                <c:manualLayout>
                  <c:x val="-2.1770154854810334E-2"/>
                  <c:y val="-8.50418088101416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F36-4627-8613-32B88180DA4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'4.2.2 Invoer aardgas'!$B$5:$B$11</c:f>
              <c:strCache>
                <c:ptCount val="7"/>
                <c:pt idx="0">
                  <c:v>Noorwegen</c:v>
                </c:pt>
                <c:pt idx="1">
                  <c:v>Nederland</c:v>
                </c:pt>
                <c:pt idx="2">
                  <c:v>Verenigd Koninkrijk</c:v>
                </c:pt>
                <c:pt idx="3">
                  <c:v>Frankrijk (hervergast lng)</c:v>
                </c:pt>
                <c:pt idx="4">
                  <c:v>Rusland (lng)</c:v>
                </c:pt>
                <c:pt idx="5">
                  <c:v>Qatar (lng)</c:v>
                </c:pt>
                <c:pt idx="6">
                  <c:v>Overige</c:v>
                </c:pt>
              </c:strCache>
            </c:strRef>
          </c:cat>
          <c:val>
            <c:numRef>
              <c:f>'4.2.2 Invoer aardgas'!$E$5:$E$11</c:f>
              <c:numCache>
                <c:formatCode>0.0%</c:formatCode>
                <c:ptCount val="7"/>
                <c:pt idx="0">
                  <c:v>0.44800000000000001</c:v>
                </c:pt>
                <c:pt idx="1">
                  <c:v>0.11700000000000001</c:v>
                </c:pt>
                <c:pt idx="2">
                  <c:v>8.5999999999999993E-2</c:v>
                </c:pt>
                <c:pt idx="3">
                  <c:v>0.152</c:v>
                </c:pt>
                <c:pt idx="4">
                  <c:v>8.7999999999999995E-2</c:v>
                </c:pt>
                <c:pt idx="5">
                  <c:v>7.0000000000000007E-2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F36-4627-8613-32B88180DA4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1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62120600473831"/>
          <c:y val="0.10118964310706786"/>
          <c:w val="0.30009871101446095"/>
          <c:h val="0.800396854627822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0D-4B9B-8381-EBA6B0C262EE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0D-4B9B-8381-EBA6B0C262EE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0D-4B9B-8381-EBA6B0C262EE}"/>
              </c:ext>
            </c:extLst>
          </c:dPt>
          <c:dPt>
            <c:idx val="3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0D-4B9B-8381-EBA6B0C262EE}"/>
              </c:ext>
            </c:extLst>
          </c:dPt>
          <c:dPt>
            <c:idx val="4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0D-4B9B-8381-EBA6B0C262EE}"/>
              </c:ext>
            </c:extLst>
          </c:dPt>
          <c:dPt>
            <c:idx val="5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0D-4B9B-8381-EBA6B0C262EE}"/>
              </c:ext>
            </c:extLst>
          </c:dPt>
          <c:dLbls>
            <c:dLbl>
              <c:idx val="0"/>
              <c:layout>
                <c:manualLayout>
                  <c:x val="9.216157908343374E-2"/>
                  <c:y val="-9.15643777210825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0D-4B9B-8381-EBA6B0C262EE}"/>
                </c:ext>
              </c:extLst>
            </c:dLbl>
            <c:dLbl>
              <c:idx val="1"/>
              <c:layout>
                <c:manualLayout>
                  <c:x val="-0.10368177646886297"/>
                  <c:y val="3.74581545222610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0D-4B9B-8381-EBA6B0C262EE}"/>
                </c:ext>
              </c:extLst>
            </c:dLbl>
            <c:dLbl>
              <c:idx val="2"/>
              <c:layout>
                <c:manualLayout>
                  <c:x val="-9.9841710673719886E-2"/>
                  <c:y val="4.16201716914011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0D-4B9B-8381-EBA6B0C262EE}"/>
                </c:ext>
              </c:extLst>
            </c:dLbl>
            <c:dLbl>
              <c:idx val="3"/>
              <c:layout>
                <c:manualLayout>
                  <c:x val="-9.6001644878576819E-2"/>
                  <c:y val="-5.41062231988215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0D-4B9B-8381-EBA6B0C262EE}"/>
                </c:ext>
              </c:extLst>
            </c:dLbl>
            <c:dLbl>
              <c:idx val="4"/>
              <c:layout>
                <c:manualLayout>
                  <c:x val="-6.9121184312575315E-2"/>
                  <c:y val="-7.49163090445221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0D-4B9B-8381-EBA6B0C262EE}"/>
                </c:ext>
              </c:extLst>
            </c:dLbl>
            <c:dLbl>
              <c:idx val="5"/>
              <c:layout>
                <c:manualLayout>
                  <c:x val="-1.9200328975715362E-2"/>
                  <c:y val="-7.90783262136622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0D-4B9B-8381-EBA6B0C262E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'1.2.1 Finale energie cons'!$C$83:$H$83</c:f>
              <c:numCache>
                <c:formatCode>_ * #,##0_ ;_ * \-#,##0_ ;_ * "-"??_ ;_ @_ </c:formatCode>
                <c:ptCount val="6"/>
                <c:pt idx="0">
                  <c:v>18004.123982516478</c:v>
                </c:pt>
                <c:pt idx="1">
                  <c:v>9421.2730156771595</c:v>
                </c:pt>
                <c:pt idx="2">
                  <c:v>600.32205467660265</c:v>
                </c:pt>
                <c:pt idx="3">
                  <c:v>6435.8039552880473</c:v>
                </c:pt>
                <c:pt idx="4">
                  <c:v>348.73650520684049</c:v>
                </c:pt>
                <c:pt idx="5">
                  <c:v>2552.9776627209803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0D-4B9B-8381-EBA6B0C262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'4.3 Invoer elek'!$C$4</c:f>
              <c:strCache>
                <c:ptCount val="1"/>
                <c:pt idx="0">
                  <c:v>Nederland</c:v>
                </c:pt>
              </c:strCache>
            </c:strRef>
          </c:tx>
          <c:spPr>
            <a:solidFill>
              <a:srgbClr val="F6DA78"/>
            </a:solidFill>
            <a:ln>
              <a:noFill/>
            </a:ln>
            <a:effectLst/>
          </c:spPr>
          <c:invertIfNegative val="0"/>
          <c:cat>
            <c:numRef>
              <c:f>'4.3 Invoer elek'!$B$30:$B$39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 Invoer elek'!$C$30:$C$39</c:f>
              <c:numCache>
                <c:formatCode>0.0</c:formatCode>
                <c:ptCount val="10"/>
                <c:pt idx="0">
                  <c:v>13.417</c:v>
                </c:pt>
                <c:pt idx="1">
                  <c:v>9.8539999999999992</c:v>
                </c:pt>
                <c:pt idx="2">
                  <c:v>10.249599999999999</c:v>
                </c:pt>
                <c:pt idx="3">
                  <c:v>10.781404038386</c:v>
                </c:pt>
                <c:pt idx="4">
                  <c:v>5.9136126325439999</c:v>
                </c:pt>
                <c:pt idx="5">
                  <c:v>7.8045999999999998</c:v>
                </c:pt>
                <c:pt idx="6">
                  <c:v>7.31912049537</c:v>
                </c:pt>
                <c:pt idx="7">
                  <c:v>8.5088000000000008</c:v>
                </c:pt>
                <c:pt idx="8">
                  <c:v>8.3966999999999992</c:v>
                </c:pt>
                <c:pt idx="9">
                  <c:v>9.8440999999999992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0-4215-8CA6-BBB6980C265F}"/>
            </c:ext>
          </c:extLst>
        </c:ser>
        <c:ser>
          <c:idx val="1"/>
          <c:order val="1"/>
          <c:tx>
            <c:strRef>
              <c:f>'4.3 Invoer elek'!$D$4</c:f>
              <c:strCache>
                <c:ptCount val="1"/>
                <c:pt idx="0">
                  <c:v>Luxemburg</c:v>
                </c:pt>
              </c:strCache>
            </c:strRef>
          </c:tx>
          <c:spPr>
            <a:solidFill>
              <a:srgbClr val="DD981D"/>
            </a:solidFill>
            <a:ln>
              <a:noFill/>
            </a:ln>
            <a:effectLst/>
          </c:spPr>
          <c:invertIfNegative val="0"/>
          <c:cat>
            <c:numRef>
              <c:f>'4.3 Invoer elek'!$B$30:$B$39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 Invoer elek'!$D$30:$D$39</c:f>
              <c:numCache>
                <c:formatCode>0.0</c:formatCode>
                <c:ptCount val="10"/>
                <c:pt idx="0">
                  <c:v>0.48499999999999999</c:v>
                </c:pt>
                <c:pt idx="1">
                  <c:v>1E-3</c:v>
                </c:pt>
                <c:pt idx="2">
                  <c:v>2.6100000000000002E-2</c:v>
                </c:pt>
                <c:pt idx="3">
                  <c:v>9.7871599999999989E-2</c:v>
                </c:pt>
                <c:pt idx="4">
                  <c:v>8.1203600000000001E-2</c:v>
                </c:pt>
                <c:pt idx="5">
                  <c:v>6.88E-2</c:v>
                </c:pt>
                <c:pt idx="6">
                  <c:v>5.77248E-2</c:v>
                </c:pt>
                <c:pt idx="7">
                  <c:v>0.109</c:v>
                </c:pt>
                <c:pt idx="8">
                  <c:v>3.9100000000000003E-2</c:v>
                </c:pt>
                <c:pt idx="9">
                  <c:v>8.5999999999999993E-2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0-4215-8CA6-BBB6980C265F}"/>
            </c:ext>
          </c:extLst>
        </c:ser>
        <c:ser>
          <c:idx val="2"/>
          <c:order val="2"/>
          <c:tx>
            <c:strRef>
              <c:f>'4.3 Invoer elek'!$E$4</c:f>
              <c:strCache>
                <c:ptCount val="1"/>
                <c:pt idx="0">
                  <c:v>Frankrijk</c:v>
                </c:pt>
              </c:strCache>
            </c:strRef>
          </c:tx>
          <c:spPr>
            <a:solidFill>
              <a:srgbClr val="4D7358"/>
            </a:solidFill>
            <a:ln>
              <a:noFill/>
            </a:ln>
            <a:effectLst/>
          </c:spPr>
          <c:invertIfNegative val="0"/>
          <c:cat>
            <c:numRef>
              <c:f>'4.3 Invoer elek'!$B$30:$B$39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 Invoer elek'!$E$30:$E$39</c:f>
              <c:numCache>
                <c:formatCode>0.0</c:formatCode>
                <c:ptCount val="10"/>
                <c:pt idx="0">
                  <c:v>9.8119999999999994</c:v>
                </c:pt>
                <c:pt idx="1">
                  <c:v>4.7930000000000001</c:v>
                </c:pt>
                <c:pt idx="2">
                  <c:v>3.9137</c:v>
                </c:pt>
                <c:pt idx="3">
                  <c:v>10.755012532817998</c:v>
                </c:pt>
                <c:pt idx="4">
                  <c:v>6.6131994211139995</c:v>
                </c:pt>
                <c:pt idx="5">
                  <c:v>5.0339</c:v>
                </c:pt>
                <c:pt idx="6">
                  <c:v>5.1198122365460002</c:v>
                </c:pt>
                <c:pt idx="7">
                  <c:v>1.9966999999999999</c:v>
                </c:pt>
                <c:pt idx="8">
                  <c:v>8.3434000000000008</c:v>
                </c:pt>
                <c:pt idx="9">
                  <c:v>15.2514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0-4215-8CA6-BBB6980C265F}"/>
            </c:ext>
          </c:extLst>
        </c:ser>
        <c:ser>
          <c:idx val="3"/>
          <c:order val="3"/>
          <c:tx>
            <c:strRef>
              <c:f>'4.3 Invoer elek'!$F$4</c:f>
              <c:strCache>
                <c:ptCount val="1"/>
                <c:pt idx="0">
                  <c:v>Verenigd Koninkrijk</c:v>
                </c:pt>
              </c:strCache>
            </c:strRef>
          </c:tx>
          <c:spPr>
            <a:solidFill>
              <a:srgbClr val="6EBE3C"/>
            </a:solidFill>
            <a:ln>
              <a:noFill/>
            </a:ln>
            <a:effectLst/>
          </c:spPr>
          <c:invertIfNegative val="0"/>
          <c:cat>
            <c:numRef>
              <c:f>'4.3 Invoer elek'!$B$30:$B$39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 Invoer elek'!$F$30:$F$39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1.6209E-3</c:v>
                </c:pt>
                <c:pt idx="4" formatCode="0.0">
                  <c:v>0.126444</c:v>
                </c:pt>
                <c:pt idx="5" formatCode="0.0">
                  <c:v>0.48670000000000002</c:v>
                </c:pt>
                <c:pt idx="6" formatCode="0.0">
                  <c:v>0.13616010000000001</c:v>
                </c:pt>
                <c:pt idx="7" formatCode="0.0">
                  <c:v>2.5251000000000001</c:v>
                </c:pt>
                <c:pt idx="8" formatCode="0.0">
                  <c:v>0.98519999999999996</c:v>
                </c:pt>
                <c:pt idx="9" formatCode="0.0">
                  <c:v>0.8931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0-4215-8CA6-BBB6980C265F}"/>
            </c:ext>
          </c:extLst>
        </c:ser>
        <c:ser>
          <c:idx val="5"/>
          <c:order val="4"/>
          <c:tx>
            <c:strRef>
              <c:f>'4.3 Invoer elek'!$G$4</c:f>
              <c:strCache>
                <c:ptCount val="1"/>
                <c:pt idx="0">
                  <c:v>Duitsland</c:v>
                </c:pt>
              </c:strCache>
            </c:strRef>
          </c:tx>
          <c:spPr>
            <a:solidFill>
              <a:srgbClr val="EC6527"/>
            </a:solidFill>
            <a:ln>
              <a:noFill/>
            </a:ln>
            <a:effectLst/>
          </c:spPr>
          <c:invertIfNegative val="0"/>
          <c:cat>
            <c:numRef>
              <c:f>'4.3 Invoer elek'!$B$30:$B$39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 Invoer elek'!$G$30:$G$39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0.32790000000000002</c:v>
                </c:pt>
                <c:pt idx="6" formatCode="0.0">
                  <c:v>2.5607627000000002</c:v>
                </c:pt>
                <c:pt idx="7" formatCode="0.0">
                  <c:v>3.21</c:v>
                </c:pt>
                <c:pt idx="8" formatCode="0.0">
                  <c:v>2.4594999999999998</c:v>
                </c:pt>
                <c:pt idx="9" formatCode="0.0">
                  <c:v>1.6788000000000001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0-4215-8CA6-BBB6980C2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76145504"/>
        <c:axId val="476146488"/>
      </c:barChart>
      <c:lineChart>
        <c:grouping val="standard"/>
        <c:varyColors val="0"/>
        <c:ser>
          <c:idx val="4"/>
          <c:order val="5"/>
          <c:tx>
            <c:strRef>
              <c:f>'4.3 Invoer elek'!$H$4</c:f>
              <c:strCache>
                <c:ptCount val="1"/>
                <c:pt idx="0">
                  <c:v>Netto-invoer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cat>
            <c:numRef>
              <c:f>'4.3 Invoer elek'!$B$30:$B$39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 Invoer elek'!$H$30:$H$39</c:f>
              <c:numCache>
                <c:formatCode>0.0</c:formatCode>
                <c:ptCount val="10"/>
                <c:pt idx="0">
                  <c:v>20.998999999999999</c:v>
                </c:pt>
                <c:pt idx="1">
                  <c:v>6.1829999999999998</c:v>
                </c:pt>
                <c:pt idx="2">
                  <c:v>6.0215999999999994</c:v>
                </c:pt>
                <c:pt idx="3">
                  <c:v>17.327500000000001</c:v>
                </c:pt>
                <c:pt idx="4">
                  <c:v>-1.8546035896020006</c:v>
                </c:pt>
                <c:pt idx="5">
                  <c:v>-0.33289999999999964</c:v>
                </c:pt>
                <c:pt idx="6">
                  <c:v>-7.8763355864689997</c:v>
                </c:pt>
                <c:pt idx="7">
                  <c:v>-7.5274999999999999</c:v>
                </c:pt>
                <c:pt idx="8">
                  <c:v>1.6383000000000001</c:v>
                </c:pt>
                <c:pt idx="9">
                  <c:v>10.3414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D0-4215-8CA6-BBB6980C2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822904"/>
        <c:axId val="516459792"/>
      </c:lineChart>
      <c:catAx>
        <c:axId val="47614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476146488"/>
        <c:crossesAt val="-10"/>
        <c:auto val="1"/>
        <c:lblAlgn val="ctr"/>
        <c:lblOffset val="100"/>
        <c:noMultiLvlLbl val="0"/>
      </c:catAx>
      <c:valAx>
        <c:axId val="47614648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476145504"/>
        <c:crosses val="autoZero"/>
        <c:crossBetween val="between"/>
      </c:valAx>
      <c:valAx>
        <c:axId val="516459792"/>
        <c:scaling>
          <c:orientation val="minMax"/>
        </c:scaling>
        <c:delete val="1"/>
        <c:axPos val="r"/>
        <c:numFmt formatCode="0" sourceLinked="0"/>
        <c:majorTickMark val="out"/>
        <c:minorTickMark val="none"/>
        <c:tickLblPos val="nextTo"/>
        <c:crossAx val="435822904"/>
        <c:crosses val="max"/>
        <c:crossBetween val="between"/>
      </c:valAx>
      <c:catAx>
        <c:axId val="435822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459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 Prijs aardgas_old'!$C$4</c:f>
              <c:strCache>
                <c:ptCount val="1"/>
                <c:pt idx="0">
                  <c:v>Prijs zonder belastingen en heffingen</c:v>
                </c:pt>
              </c:strCache>
            </c:strRef>
          </c:tx>
          <c:spPr>
            <a:solidFill>
              <a:srgbClr val="0081C6"/>
            </a:solidFill>
            <a:ln>
              <a:noFill/>
            </a:ln>
            <a:effectLst/>
          </c:spPr>
          <c:invertIfNegative val="0"/>
          <c:cat>
            <c:numRef>
              <c:f>'4.1 Prijs aardgas_old'!$B$13:$B$20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'4.1 Prijs aardgas_old'!$C$13:$C$20</c:f>
              <c:numCache>
                <c:formatCode>0.0</c:formatCode>
                <c:ptCount val="8"/>
                <c:pt idx="0">
                  <c:v>4.12</c:v>
                </c:pt>
                <c:pt idx="1">
                  <c:v>4.25</c:v>
                </c:pt>
                <c:pt idx="2">
                  <c:v>4.585</c:v>
                </c:pt>
                <c:pt idx="3">
                  <c:v>4.5251507803033935</c:v>
                </c:pt>
                <c:pt idx="4">
                  <c:v>3.9</c:v>
                </c:pt>
                <c:pt idx="5" formatCode="General">
                  <c:v>4.5150000000000006</c:v>
                </c:pt>
                <c:pt idx="6" formatCode="General">
                  <c:v>10.225</c:v>
                </c:pt>
                <c:pt idx="7" formatCode="General">
                  <c:v>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D-449B-AAEB-A25444525CA6}"/>
            </c:ext>
          </c:extLst>
        </c:ser>
        <c:ser>
          <c:idx val="1"/>
          <c:order val="1"/>
          <c:tx>
            <c:strRef>
              <c:f>'4.1 Prijs aardgas_old'!$D$4</c:f>
              <c:strCache>
                <c:ptCount val="1"/>
                <c:pt idx="0">
                  <c:v>Som van alle belastingen</c:v>
                </c:pt>
              </c:strCache>
            </c:strRef>
          </c:tx>
          <c:spPr>
            <a:solidFill>
              <a:srgbClr val="ABEDD8"/>
            </a:solidFill>
            <a:ln>
              <a:noFill/>
            </a:ln>
            <a:effectLst/>
          </c:spPr>
          <c:invertIfNegative val="0"/>
          <c:cat>
            <c:numRef>
              <c:f>'4.1 Prijs aardgas_old'!$B$13:$B$20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'4.1 Prijs aardgas_old'!$D$13:$D$20</c:f>
              <c:numCache>
                <c:formatCode>0.0</c:formatCode>
                <c:ptCount val="8"/>
                <c:pt idx="0">
                  <c:v>1.2850000000000001</c:v>
                </c:pt>
                <c:pt idx="1">
                  <c:v>1.1200000000000001</c:v>
                </c:pt>
                <c:pt idx="2">
                  <c:v>1.2200000000000006</c:v>
                </c:pt>
                <c:pt idx="3">
                  <c:v>1.1887271238869566</c:v>
                </c:pt>
                <c:pt idx="4">
                  <c:v>1.0699999999999998</c:v>
                </c:pt>
                <c:pt idx="5">
                  <c:v>1.2049999999999992</c:v>
                </c:pt>
                <c:pt idx="6">
                  <c:v>1.3050000000000015</c:v>
                </c:pt>
                <c:pt idx="7">
                  <c:v>1.2699999999999996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DD-449B-AAEB-A2544452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19129000"/>
        <c:axId val="719136872"/>
      </c:barChart>
      <c:catAx>
        <c:axId val="71912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719136872"/>
        <c:crosses val="autoZero"/>
        <c:auto val="1"/>
        <c:lblAlgn val="ctr"/>
        <c:lblOffset val="100"/>
        <c:noMultiLvlLbl val="0"/>
      </c:catAx>
      <c:valAx>
        <c:axId val="71913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719129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 Prijs aardgas'!$C$4</c:f>
              <c:strCache>
                <c:ptCount val="1"/>
                <c:pt idx="0">
                  <c:v>Energieprijs</c:v>
                </c:pt>
              </c:strCache>
            </c:strRef>
          </c:tx>
          <c:spPr>
            <a:solidFill>
              <a:srgbClr val="4D735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F937DAF-23E9-4896-93AE-869995F9D264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7E9-44C6-8A64-1FED6F9688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9CDAB6-E4D8-4239-B74E-9C4A9C749DDF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7E9-44C6-8A64-1FED6F9688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6C6970-0259-4C70-9A2F-13CD6550B513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7E9-44C6-8A64-1FED6F9688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7389D47-8C32-4BC2-8474-9AA830F74726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7E9-44C6-8A64-1FED6F9688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C662776-8EB3-4412-A5E5-AD957A7C6F0A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7E9-44C6-8A64-1FED6F9688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B6DFA36-7A4F-403F-946D-CC5206E307CE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7E9-44C6-8A64-1FED6F9688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50AC08B-D5C3-424D-9996-8FC642799FB2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7E9-44C6-8A64-1FED6F9688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'5.1 Prijs aardgas'!$B$16:$B$22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'5.1 Prijs aardgas'!$C$16:$C$22</c:f>
              <c:numCache>
                <c:formatCode>0.0</c:formatCode>
                <c:ptCount val="7"/>
                <c:pt idx="0">
                  <c:v>2.8546920000000005</c:v>
                </c:pt>
                <c:pt idx="1">
                  <c:v>2.860884</c:v>
                </c:pt>
                <c:pt idx="2">
                  <c:v>2.5013879999999999</c:v>
                </c:pt>
                <c:pt idx="3">
                  <c:v>3.1043880000000001</c:v>
                </c:pt>
                <c:pt idx="4">
                  <c:v>8.639856</c:v>
                </c:pt>
                <c:pt idx="5">
                  <c:v>7.7937120000000011</c:v>
                </c:pt>
                <c:pt idx="6">
                  <c:v>5.3992440000000004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'5.1 Prijs aardgas'!$I$16:$I$22</c15:f>
                <c15:dlblRangeCache>
                  <c:ptCount val="7"/>
                  <c:pt idx="0">
                    <c:v>49,2%</c:v>
                  </c:pt>
                  <c:pt idx="1">
                    <c:v>50,8%</c:v>
                  </c:pt>
                  <c:pt idx="2">
                    <c:v>50,2%</c:v>
                  </c:pt>
                  <c:pt idx="3">
                    <c:v>54,3%</c:v>
                  </c:pt>
                  <c:pt idx="4">
                    <c:v>75,0%</c:v>
                  </c:pt>
                  <c:pt idx="5">
                    <c:v>72,9%</c:v>
                  </c:pt>
                  <c:pt idx="6">
                    <c:v>63,4%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7E9-44C6-8A64-1FED6F96881E}"/>
            </c:ext>
          </c:extLst>
        </c:ser>
        <c:ser>
          <c:idx val="1"/>
          <c:order val="1"/>
          <c:tx>
            <c:strRef>
              <c:f>'5.1 Prijs aardgas'!$D$4</c:f>
              <c:strCache>
                <c:ptCount val="1"/>
                <c:pt idx="0">
                  <c:v>Netwerkprijs</c:v>
                </c:pt>
              </c:strCache>
            </c:strRef>
          </c:tx>
          <c:spPr>
            <a:solidFill>
              <a:srgbClr val="F6DA7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979151E-6362-4A8E-86F2-F89781FA4E0D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7E9-44C6-8A64-1FED6F9688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1748C12-0834-4B9D-B7DE-FDE40AFC3F86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7E9-44C6-8A64-1FED6F9688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0DDE95-D359-420E-A73F-FA0DAF921CCA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7E9-44C6-8A64-1FED6F9688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46FC31F-6FDF-4320-BA9B-7193A1C855DB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7E9-44C6-8A64-1FED6F9688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440815B-0212-4BA2-8DB3-C1F7F6689142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7E9-44C6-8A64-1FED6F9688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07EC2DD-79F9-4A98-B72A-F8916ED5404D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7E9-44C6-8A64-1FED6F9688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6FC655D-A859-4D0C-9B26-7C1B96F54C02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7E9-44C6-8A64-1FED6F9688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'5.1 Prijs aardgas'!$B$16:$B$22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'5.1 Prijs aardgas'!$D$16:$D$22</c:f>
              <c:numCache>
                <c:formatCode>0.0</c:formatCode>
                <c:ptCount val="7"/>
                <c:pt idx="0">
                  <c:v>1.7311679999999998</c:v>
                </c:pt>
                <c:pt idx="1">
                  <c:v>1.6031520000000001</c:v>
                </c:pt>
                <c:pt idx="2">
                  <c:v>1.401732</c:v>
                </c:pt>
                <c:pt idx="3">
                  <c:v>1.4096520000000001</c:v>
                </c:pt>
                <c:pt idx="4">
                  <c:v>1.5846120000000001</c:v>
                </c:pt>
                <c:pt idx="5">
                  <c:v>1.6343640000000001</c:v>
                </c:pt>
                <c:pt idx="6">
                  <c:v>1.6647480000000001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'5.1 Prijs aardgas'!$J$16:$J$22</c15:f>
                <c15:dlblRangeCache>
                  <c:ptCount val="7"/>
                  <c:pt idx="0">
                    <c:v>29,8%</c:v>
                  </c:pt>
                  <c:pt idx="1">
                    <c:v>28,5%</c:v>
                  </c:pt>
                  <c:pt idx="2">
                    <c:v>28,1%</c:v>
                  </c:pt>
                  <c:pt idx="3">
                    <c:v>24,6%</c:v>
                  </c:pt>
                  <c:pt idx="4">
                    <c:v>13,7%</c:v>
                  </c:pt>
                  <c:pt idx="5">
                    <c:v>15,3%</c:v>
                  </c:pt>
                  <c:pt idx="6">
                    <c:v>19,5%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7E9-44C6-8A64-1FED6F96881E}"/>
            </c:ext>
          </c:extLst>
        </c:ser>
        <c:ser>
          <c:idx val="2"/>
          <c:order val="2"/>
          <c:tx>
            <c:strRef>
              <c:f>'5.1 Prijs aardgas'!$E$4</c:f>
              <c:strCache>
                <c:ptCount val="1"/>
                <c:pt idx="0">
                  <c:v>Alle taksen uitgezonderd btw</c:v>
                </c:pt>
              </c:strCache>
            </c:strRef>
          </c:tx>
          <c:spPr>
            <a:solidFill>
              <a:srgbClr val="6EBE3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B4B5EDF-E51E-4266-B602-A745065EAA07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7E9-44C6-8A64-1FED6F9688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0706419-99FF-4531-887A-2DDEAF7B7834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7E9-44C6-8A64-1FED6F9688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7932FC5-B3E0-43CC-8651-013FA9F7F35A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7E9-44C6-8A64-1FED6F9688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7FECA8A-E9CF-41C0-9CE9-4B9276DBA20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7E9-44C6-8A64-1FED6F9688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C6E401F-7375-457D-8717-205605E9AAB3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7E9-44C6-8A64-1FED6F9688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CFB4BEE-10AF-4FC3-BC7C-98E87799FF7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7E9-44C6-8A64-1FED6F9688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03E269B-79DC-4DBA-BEA4-271BE0E14A8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7E9-44C6-8A64-1FED6F9688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'5.1 Prijs aardgas'!$B$16:$B$22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'5.1 Prijs aardgas'!$E$16:$E$22</c:f>
              <c:numCache>
                <c:formatCode>0.0</c:formatCode>
                <c:ptCount val="7"/>
                <c:pt idx="0">
                  <c:v>0.215028</c:v>
                </c:pt>
                <c:pt idx="1">
                  <c:v>0.20419200000000004</c:v>
                </c:pt>
                <c:pt idx="2">
                  <c:v>0.23126400000000003</c:v>
                </c:pt>
                <c:pt idx="3">
                  <c:v>0.228024</c:v>
                </c:pt>
                <c:pt idx="4">
                  <c:v>0.20631600000000017</c:v>
                </c:pt>
                <c:pt idx="5">
                  <c:v>0.66261600000000009</c:v>
                </c:pt>
                <c:pt idx="6">
                  <c:v>0.97419600000000006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'5.1 Prijs aardgas'!$K$16:$K$22</c15:f>
                <c15:dlblRangeCache>
                  <c:ptCount val="7"/>
                  <c:pt idx="0">
                    <c:v>3,7%</c:v>
                  </c:pt>
                  <c:pt idx="1">
                    <c:v>3,6%</c:v>
                  </c:pt>
                  <c:pt idx="2">
                    <c:v>4,6%</c:v>
                  </c:pt>
                  <c:pt idx="3">
                    <c:v>4,0%</c:v>
                  </c:pt>
                  <c:pt idx="4">
                    <c:v>1,8%</c:v>
                  </c:pt>
                  <c:pt idx="5">
                    <c:v>6,2%</c:v>
                  </c:pt>
                  <c:pt idx="6">
                    <c:v>11,4%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87E9-44C6-8A64-1FED6F96881E}"/>
            </c:ext>
          </c:extLst>
        </c:ser>
        <c:ser>
          <c:idx val="3"/>
          <c:order val="3"/>
          <c:tx>
            <c:strRef>
              <c:f>'5.1 Prijs aardgas'!$F$4</c:f>
              <c:strCache>
                <c:ptCount val="1"/>
                <c:pt idx="0">
                  <c:v>Btw</c:v>
                </c:pt>
              </c:strCache>
            </c:strRef>
          </c:tx>
          <c:spPr>
            <a:solidFill>
              <a:srgbClr val="EC6527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F0AB5C8-8770-4C65-A552-1F371FC36FF1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7E9-44C6-8A64-1FED6F9688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41F07B4-A40E-4607-9767-6436930ADE8B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7E9-44C6-8A64-1FED6F9688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744CF5B-745F-4E45-B796-589372B7C073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7E9-44C6-8A64-1FED6F9688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AB2A4AC-0D85-4476-81C5-A898E65C1E9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7E9-44C6-8A64-1FED6F9688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A3D5901-74DE-4756-AC6A-9BAB9B26A270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7E9-44C6-8A64-1FED6F9688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1BBB647-F64A-4DEA-A121-D344D654ED19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7E9-44C6-8A64-1FED6F9688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69D7466-93EA-42B2-B550-62EA1E1DA77C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7E9-44C6-8A64-1FED6F9688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'5.1 Prijs aardgas'!$B$16:$B$22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'5.1 Prijs aardgas'!$F$16:$F$22</c:f>
              <c:numCache>
                <c:formatCode>0.0</c:formatCode>
                <c:ptCount val="7"/>
                <c:pt idx="0">
                  <c:v>1.0028159999999999</c:v>
                </c:pt>
                <c:pt idx="1">
                  <c:v>0.96454800000000007</c:v>
                </c:pt>
                <c:pt idx="2">
                  <c:v>0.84650400000000003</c:v>
                </c:pt>
                <c:pt idx="3">
                  <c:v>0.978912</c:v>
                </c:pt>
                <c:pt idx="4">
                  <c:v>1.0952280000000001</c:v>
                </c:pt>
                <c:pt idx="5">
                  <c:v>0.60649200000000003</c:v>
                </c:pt>
                <c:pt idx="6">
                  <c:v>0.48258000000000001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'5.1 Prijs aardgas'!$L$16:$L$22</c15:f>
                <c15:dlblRangeCache>
                  <c:ptCount val="7"/>
                  <c:pt idx="0">
                    <c:v>17,3%</c:v>
                  </c:pt>
                  <c:pt idx="1">
                    <c:v>17,1%</c:v>
                  </c:pt>
                  <c:pt idx="2">
                    <c:v>17,0%</c:v>
                  </c:pt>
                  <c:pt idx="3">
                    <c:v>17,1%</c:v>
                  </c:pt>
                  <c:pt idx="4">
                    <c:v>9,5%</c:v>
                  </c:pt>
                  <c:pt idx="5">
                    <c:v>5,7%</c:v>
                  </c:pt>
                  <c:pt idx="6">
                    <c:v>5,7%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87E9-44C6-8A64-1FED6F968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12789536"/>
        <c:axId val="712789208"/>
      </c:barChart>
      <c:catAx>
        <c:axId val="71278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712789208"/>
        <c:crosses val="autoZero"/>
        <c:auto val="1"/>
        <c:lblAlgn val="ctr"/>
        <c:lblOffset val="100"/>
        <c:noMultiLvlLbl val="0"/>
      </c:catAx>
      <c:valAx>
        <c:axId val="71278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71278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'5.2 Prijs elek'!$C$4</c:f>
              <c:strCache>
                <c:ptCount val="1"/>
                <c:pt idx="0">
                  <c:v>Energieprijs</c:v>
                </c:pt>
              </c:strCache>
            </c:strRef>
          </c:tx>
          <c:spPr>
            <a:solidFill>
              <a:srgbClr val="4D735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CAB86D2-B870-4134-A1E3-2F50901DF98C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E1B-45FF-87B0-71BE7A7C1B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1BC90E9-A80D-4425-A2A6-667315EB7AFE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E1B-45FF-87B0-71BE7A7C1B0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D380A26-FAAC-47AB-8A8D-FDC14B9974D2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E1B-45FF-87B0-71BE7A7C1B0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A89FCFF-5A44-4FB5-B7AD-A1BC143A868E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E1B-45FF-87B0-71BE7A7C1B0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943C6A9-7AA4-438A-8655-95C49D2A796F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E1B-45FF-87B0-71BE7A7C1B0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241BFB4-3FC3-48EB-9057-1BD89595433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E1B-45FF-87B0-71BE7A7C1B0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D3C6E15-0C67-4808-B5DC-30B7694DD97E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E1B-45FF-87B0-71BE7A7C1B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'5.2 Prijs elek'!$B$16:$B$22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'5.2 Prijs elek'!$C$16:$C$22</c:f>
              <c:numCache>
                <c:formatCode>0.0</c:formatCode>
                <c:ptCount val="7"/>
                <c:pt idx="0">
                  <c:v>8.0773684197904405</c:v>
                </c:pt>
                <c:pt idx="1">
                  <c:v>8.5905204583626507</c:v>
                </c:pt>
                <c:pt idx="2">
                  <c:v>7.8605148149556401</c:v>
                </c:pt>
                <c:pt idx="3">
                  <c:v>8.44</c:v>
                </c:pt>
                <c:pt idx="4">
                  <c:v>22.93</c:v>
                </c:pt>
                <c:pt idx="5">
                  <c:v>23.18</c:v>
                </c:pt>
                <c:pt idx="6">
                  <c:v>15.64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'5.2 Prijs elek'!$I$16:$I$22</c15:f>
                <c15:dlblRangeCache>
                  <c:ptCount val="7"/>
                  <c:pt idx="0">
                    <c:v>28,0%</c:v>
                  </c:pt>
                  <c:pt idx="1">
                    <c:v>30,2%</c:v>
                  </c:pt>
                  <c:pt idx="2">
                    <c:v>28,6%</c:v>
                  </c:pt>
                  <c:pt idx="3">
                    <c:v>29,6%</c:v>
                  </c:pt>
                  <c:pt idx="4">
                    <c:v>57,9%</c:v>
                  </c:pt>
                  <c:pt idx="5">
                    <c:v>57,1%</c:v>
                  </c:pt>
                  <c:pt idx="6">
                    <c:v>46,9%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7DC-40C3-AFF2-EC4D0EE9B5AD}"/>
            </c:ext>
          </c:extLst>
        </c:ser>
        <c:ser>
          <c:idx val="1"/>
          <c:order val="1"/>
          <c:tx>
            <c:strRef>
              <c:f>'5.2 Prijs elek'!$D$4</c:f>
              <c:strCache>
                <c:ptCount val="1"/>
                <c:pt idx="0">
                  <c:v>Netwerkprijs</c:v>
                </c:pt>
              </c:strCache>
            </c:strRef>
          </c:tx>
          <c:spPr>
            <a:solidFill>
              <a:srgbClr val="F6DA7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B1360F9-3254-4D78-9B85-BC514C1BB56B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E1B-45FF-87B0-71BE7A7C1B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E92140F-CB41-4DB1-8718-A817783ACD37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E1B-45FF-87B0-71BE7A7C1B0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9C3C8A-B7E3-4FA4-9EA0-526426E9FECC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E1B-45FF-87B0-71BE7A7C1B0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C0E060D-EC0C-43A0-8396-99967DD9C62A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E1B-45FF-87B0-71BE7A7C1B0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E46B80E-FAC4-4CD7-B941-40C32D613CBF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E1B-45FF-87B0-71BE7A7C1B0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576D923-159C-4F2A-8927-7B3678B7F6FC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E1B-45FF-87B0-71BE7A7C1B0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8A9B145-F7CA-46C0-B31D-5645430930DB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E1B-45FF-87B0-71BE7A7C1B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'5.2 Prijs elek'!$B$16:$B$22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'5.2 Prijs elek'!$D$16:$D$22</c:f>
              <c:numCache>
                <c:formatCode>0.0</c:formatCode>
                <c:ptCount val="7"/>
                <c:pt idx="0">
                  <c:v>11.159536213049</c:v>
                </c:pt>
                <c:pt idx="1">
                  <c:v>10.9190756452656</c:v>
                </c:pt>
                <c:pt idx="2">
                  <c:v>10.490160182997</c:v>
                </c:pt>
                <c:pt idx="3">
                  <c:v>10.46</c:v>
                </c:pt>
                <c:pt idx="4">
                  <c:v>9.14</c:v>
                </c:pt>
                <c:pt idx="5">
                  <c:v>8.74</c:v>
                </c:pt>
                <c:pt idx="6">
                  <c:v>8.7100000000000009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'5.2 Prijs elek'!$J$16:$J$22</c15:f>
                <c15:dlblRangeCache>
                  <c:ptCount val="7"/>
                  <c:pt idx="0">
                    <c:v>38,7%</c:v>
                  </c:pt>
                  <c:pt idx="1">
                    <c:v>38,3%</c:v>
                  </c:pt>
                  <c:pt idx="2">
                    <c:v>38,2%</c:v>
                  </c:pt>
                  <c:pt idx="3">
                    <c:v>36,7%</c:v>
                  </c:pt>
                  <c:pt idx="4">
                    <c:v>23,1%</c:v>
                  </c:pt>
                  <c:pt idx="5">
                    <c:v>21,5%</c:v>
                  </c:pt>
                  <c:pt idx="6">
                    <c:v>26,1%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7DC-40C3-AFF2-EC4D0EE9B5AD}"/>
            </c:ext>
          </c:extLst>
        </c:ser>
        <c:ser>
          <c:idx val="2"/>
          <c:order val="2"/>
          <c:tx>
            <c:strRef>
              <c:f>'5.2 Prijs elek'!$E$4</c:f>
              <c:strCache>
                <c:ptCount val="1"/>
                <c:pt idx="0">
                  <c:v>Alle taksen uitgezonderd btw</c:v>
                </c:pt>
              </c:strCache>
            </c:strRef>
          </c:tx>
          <c:spPr>
            <a:solidFill>
              <a:srgbClr val="6EBE3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0209E2E-46E7-41AA-A054-A52DBE412B01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E1B-45FF-87B0-71BE7A7C1B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1C8E4E2-7090-4F48-AA45-03CB8DFA1390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E1B-45FF-87B0-71BE7A7C1B0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F25E420-6BEC-4EE8-8772-46D428C683EB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E1B-45FF-87B0-71BE7A7C1B0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03EE4B6-0EA7-453E-8616-F87D4C4B595B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E1B-45FF-87B0-71BE7A7C1B0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CCF715A-27FB-468E-935C-6D2A0E894EE0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E1B-45FF-87B0-71BE7A7C1B0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D831FED-C82F-4969-9764-F10943550E85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E1B-45FF-87B0-71BE7A7C1B0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5E11916-CEE3-4EBB-B4AE-4BFA878E4ED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E1B-45FF-87B0-71BE7A7C1B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'5.2 Prijs elek'!$B$16:$B$22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'5.2 Prijs elek'!$E$16:$E$22</c:f>
              <c:numCache>
                <c:formatCode>0.0</c:formatCode>
                <c:ptCount val="7"/>
                <c:pt idx="0">
                  <c:v>4.6550000000000011</c:v>
                </c:pt>
                <c:pt idx="1">
                  <c:v>4.1093627168139202</c:v>
                </c:pt>
                <c:pt idx="2">
                  <c:v>4.4403078586751468</c:v>
                </c:pt>
                <c:pt idx="3">
                  <c:v>4.7300000000000004</c:v>
                </c:pt>
                <c:pt idx="4">
                  <c:v>4.4399999999999995</c:v>
                </c:pt>
                <c:pt idx="5">
                  <c:v>6.4300000000000015</c:v>
                </c:pt>
                <c:pt idx="6">
                  <c:v>7.11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'5.2 Prijs elek'!$K$16:$K$22</c15:f>
                <c15:dlblRangeCache>
                  <c:ptCount val="7"/>
                  <c:pt idx="0">
                    <c:v>16,2%</c:v>
                  </c:pt>
                  <c:pt idx="1">
                    <c:v>14,4%</c:v>
                  </c:pt>
                  <c:pt idx="2">
                    <c:v>16,2%</c:v>
                  </c:pt>
                  <c:pt idx="3">
                    <c:v>16,6%</c:v>
                  </c:pt>
                  <c:pt idx="4">
                    <c:v>11,2%</c:v>
                  </c:pt>
                  <c:pt idx="5">
                    <c:v>15,8%</c:v>
                  </c:pt>
                  <c:pt idx="6">
                    <c:v>21,3%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57DC-40C3-AFF2-EC4D0EE9B5AD}"/>
            </c:ext>
          </c:extLst>
        </c:ser>
        <c:ser>
          <c:idx val="3"/>
          <c:order val="3"/>
          <c:tx>
            <c:strRef>
              <c:f>'5.2 Prijs elek'!$F$4</c:f>
              <c:strCache>
                <c:ptCount val="1"/>
                <c:pt idx="0">
                  <c:v>Btw</c:v>
                </c:pt>
              </c:strCache>
            </c:strRef>
          </c:tx>
          <c:spPr>
            <a:solidFill>
              <a:srgbClr val="EC6527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D015638-8618-4C80-9F00-719399589F72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E1B-45FF-87B0-71BE7A7C1B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B46247C-7B41-4EEC-8244-CCB7ECF9E14B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E1B-45FF-87B0-71BE7A7C1B0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6197B3D-EE12-455A-B3DF-7DDB30DA2C13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E1B-45FF-87B0-71BE7A7C1B0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B9B3397-7243-4850-95E7-D86A09CECD86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E1B-45FF-87B0-71BE7A7C1B0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D2FBB88-2E5C-449C-8FAF-C5967B657446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E1B-45FF-87B0-71BE7A7C1B0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7CE0A9C-D798-4DD6-B3E5-26FF400E538A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E1B-45FF-87B0-71BE7A7C1B0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2E73870-8D4C-4E2D-9B28-663EEDE616C9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E1B-45FF-87B0-71BE7A7C1B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'5.2 Prijs elek'!$B$16:$B$22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'5.2 Prijs elek'!$F$16:$F$22</c:f>
              <c:numCache>
                <c:formatCode>0.0</c:formatCode>
                <c:ptCount val="7"/>
                <c:pt idx="0">
                  <c:v>4.9050000000000011</c:v>
                </c:pt>
                <c:pt idx="1">
                  <c:v>4.8729872646187298</c:v>
                </c:pt>
                <c:pt idx="2">
                  <c:v>4.6787418767126594</c:v>
                </c:pt>
                <c:pt idx="3">
                  <c:v>4.8499999999999996</c:v>
                </c:pt>
                <c:pt idx="4">
                  <c:v>3.12</c:v>
                </c:pt>
                <c:pt idx="5">
                  <c:v>2.2799999999999998</c:v>
                </c:pt>
                <c:pt idx="6">
                  <c:v>1.87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'5.2 Prijs elek'!$L$16:$L$22</c15:f>
                <c15:dlblRangeCache>
                  <c:ptCount val="7"/>
                  <c:pt idx="0">
                    <c:v>17,0%</c:v>
                  </c:pt>
                  <c:pt idx="1">
                    <c:v>17,1%</c:v>
                  </c:pt>
                  <c:pt idx="2">
                    <c:v>17,0%</c:v>
                  </c:pt>
                  <c:pt idx="3">
                    <c:v>17,0%</c:v>
                  </c:pt>
                  <c:pt idx="4">
                    <c:v>7,9%</c:v>
                  </c:pt>
                  <c:pt idx="5">
                    <c:v>5,6%</c:v>
                  </c:pt>
                  <c:pt idx="6">
                    <c:v>5,6%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57DC-40C3-AFF2-EC4D0EE9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12789536"/>
        <c:axId val="712789208"/>
      </c:barChart>
      <c:catAx>
        <c:axId val="71278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712789208"/>
        <c:crosses val="autoZero"/>
        <c:auto val="1"/>
        <c:lblAlgn val="ctr"/>
        <c:lblOffset val="100"/>
        <c:noMultiLvlLbl val="0"/>
      </c:catAx>
      <c:valAx>
        <c:axId val="71278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71278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'5.3 Prijs aardolie'!$C$4</c:f>
              <c:strCache>
                <c:ptCount val="1"/>
                <c:pt idx="0">
                  <c:v>Benzine 95RON E10</c:v>
                </c:pt>
              </c:strCache>
            </c:strRef>
          </c:tx>
          <c:spPr>
            <a:ln w="28575" cap="rnd">
              <a:solidFill>
                <a:srgbClr val="DD981D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DD981D"/>
              </a:solidFill>
              <a:ln w="9525">
                <a:solidFill>
                  <a:srgbClr val="DD981D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9-44B8-93A3-B2E5990524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49-44B8-93A3-B2E5990524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49-44B8-93A3-B2E5990524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49-44B8-93A3-B2E5990524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49-44B8-93A3-B2E5990524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49-44B8-93A3-B2E5990524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49-44B8-93A3-B2E5990524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49-44B8-93A3-B2E5990524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49-44B8-93A3-B2E5990524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'5.3 Prijs aardolie'!$B$15:$B$24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'5.3 Prijs aardolie'!$C$15:$C$24</c:f>
              <c:numCache>
                <c:formatCode>0.000</c:formatCode>
                <c:ptCount val="10"/>
                <c:pt idx="0">
                  <c:v>1.4296</c:v>
                </c:pt>
                <c:pt idx="1">
                  <c:v>1.3371038251366163</c:v>
                </c:pt>
                <c:pt idx="2">
                  <c:v>1.4244109589041116</c:v>
                </c:pt>
                <c:pt idx="3">
                  <c:v>1.4782999999999999</c:v>
                </c:pt>
                <c:pt idx="4">
                  <c:v>1.473347945205485</c:v>
                </c:pt>
                <c:pt idx="5">
                  <c:v>1.3492049180327916</c:v>
                </c:pt>
                <c:pt idx="6">
                  <c:v>1.5624027397260327</c:v>
                </c:pt>
                <c:pt idx="7">
                  <c:v>1.8516000000000068</c:v>
                </c:pt>
                <c:pt idx="8">
                  <c:v>1.7876000000000001</c:v>
                </c:pt>
                <c:pt idx="9">
                  <c:v>1.7158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9-44B8-93A3-B2E599052404}"/>
            </c:ext>
          </c:extLst>
        </c:ser>
        <c:ser>
          <c:idx val="1"/>
          <c:order val="1"/>
          <c:tx>
            <c:strRef>
              <c:f>'5.3 Prijs aardolie'!$D$4</c:f>
              <c:strCache>
                <c:ptCount val="1"/>
                <c:pt idx="0">
                  <c:v>Diesel B7</c:v>
                </c:pt>
              </c:strCache>
            </c:strRef>
          </c:tx>
          <c:spPr>
            <a:ln w="28575" cap="rnd">
              <a:solidFill>
                <a:srgbClr val="4D7358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D7358"/>
              </a:solidFill>
              <a:ln w="9525">
                <a:solidFill>
                  <a:srgbClr val="4D7358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49-44B8-93A3-B2E5990524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49-44B8-93A3-B2E5990524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49-44B8-93A3-B2E5990524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49-44B8-93A3-B2E5990524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49-44B8-93A3-B2E5990524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49-44B8-93A3-B2E5990524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49-44B8-93A3-B2E5990524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49-44B8-93A3-B2E5990524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49-44B8-93A3-B2E5990524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'5.3 Prijs aardolie'!$B$15:$B$24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'5.3 Prijs aardolie'!$D$15:$D$24</c:f>
              <c:numCache>
                <c:formatCode>0.000</c:formatCode>
                <c:ptCount val="10"/>
                <c:pt idx="0">
                  <c:v>1.2236</c:v>
                </c:pt>
                <c:pt idx="1">
                  <c:v>1.1870874316939883</c:v>
                </c:pt>
                <c:pt idx="2">
                  <c:v>1.3276986301369917</c:v>
                </c:pt>
                <c:pt idx="3">
                  <c:v>1.5037</c:v>
                </c:pt>
                <c:pt idx="4">
                  <c:v>1.5215342465753479</c:v>
                </c:pt>
                <c:pt idx="5">
                  <c:v>1.3678551912568355</c:v>
                </c:pt>
                <c:pt idx="6">
                  <c:v>1.5726602739726081</c:v>
                </c:pt>
                <c:pt idx="7">
                  <c:v>1.9894986301369932</c:v>
                </c:pt>
                <c:pt idx="8">
                  <c:v>1.8341000000000001</c:v>
                </c:pt>
                <c:pt idx="9">
                  <c:v>1.7912999999999999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9-44B8-93A3-B2E599052404}"/>
            </c:ext>
          </c:extLst>
        </c:ser>
        <c:ser>
          <c:idx val="2"/>
          <c:order val="2"/>
          <c:tx>
            <c:strRef>
              <c:f>'5.3 Prijs aardolie'!$E$4</c:f>
              <c:strCache>
                <c:ptCount val="1"/>
                <c:pt idx="0">
                  <c:v>Gasolie verwarming</c:v>
                </c:pt>
              </c:strCache>
            </c:strRef>
          </c:tx>
          <c:spPr>
            <a:ln w="28575" cap="rnd">
              <a:solidFill>
                <a:srgbClr val="EC652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EC6527"/>
              </a:solidFill>
              <a:ln w="9525">
                <a:solidFill>
                  <a:srgbClr val="EC6527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649-44B8-93A3-B2E5990524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649-44B8-93A3-B2E5990524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649-44B8-93A3-B2E5990524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49-44B8-93A3-B2E5990524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649-44B8-93A3-B2E5990524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49-44B8-93A3-B2E5990524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649-44B8-93A3-B2E5990524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649-44B8-93A3-B2E5990524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649-44B8-93A3-B2E5990524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'5.3 Prijs aardolie'!$B$15:$B$24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'5.3 Prijs aardolie'!$E$15:$E$24</c:f>
              <c:numCache>
                <c:formatCode>0.000</c:formatCode>
                <c:ptCount val="10"/>
                <c:pt idx="0">
                  <c:v>0.57509999999999994</c:v>
                </c:pt>
                <c:pt idx="1">
                  <c:v>0.48272404371584715</c:v>
                </c:pt>
                <c:pt idx="2">
                  <c:v>0.56645150684931589</c:v>
                </c:pt>
                <c:pt idx="3">
                  <c:v>0.67800000000000005</c:v>
                </c:pt>
                <c:pt idx="4">
                  <c:v>0.67165205479452295</c:v>
                </c:pt>
                <c:pt idx="5">
                  <c:v>0.46318333333333495</c:v>
                </c:pt>
                <c:pt idx="6">
                  <c:v>0.63774246575342686</c:v>
                </c:pt>
                <c:pt idx="7">
                  <c:v>1.1745517808219217</c:v>
                </c:pt>
                <c:pt idx="8">
                  <c:v>0.9486</c:v>
                </c:pt>
                <c:pt idx="9" formatCode="General">
                  <c:v>0.88200000000000001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49-44B8-93A3-B2E5990524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1998160"/>
        <c:axId val="651998816"/>
      </c:lineChart>
      <c:catAx>
        <c:axId val="65199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651998816"/>
        <c:crosses val="autoZero"/>
        <c:auto val="1"/>
        <c:lblAlgn val="ctr"/>
        <c:lblOffset val="100"/>
        <c:noMultiLvlLbl val="0"/>
      </c:catAx>
      <c:valAx>
        <c:axId val="65199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65199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'5.4 Samenstelling aardolieprijs'!$R$2</c:f>
              <c:strCache>
                <c:ptCount val="1"/>
                <c:pt idx="0">
                  <c:v>Productprijs</c:v>
                </c:pt>
              </c:strCache>
            </c:strRef>
          </c:tx>
          <c:spPr>
            <a:solidFill>
              <a:srgbClr val="4D735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1DCA587-AA98-4FAC-8C84-BEE875DFC618}" type="CELLRANGE">
                      <a:rPr lang="en-US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1D3-4DB5-BEE0-4F4152CCFE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3214EB-79B9-4491-8E64-3B6F69B535F7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1D3-4DB5-BEE0-4F4152CCF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'5.4 Samenstelling aardolieprijs'!$Q$3:$Q$4</c:f>
              <c:strCache>
                <c:ptCount val="2"/>
                <c:pt idx="0">
                  <c:v>Diesel B7</c:v>
                </c:pt>
                <c:pt idx="1">
                  <c:v>Benzine 95RON E10</c:v>
                </c:pt>
              </c:strCache>
            </c:strRef>
          </c:cat>
          <c:val>
            <c:numRef>
              <c:f>'5.4 Samenstelling aardolieprijs'!$R$3:$R$4</c:f>
              <c:numCache>
                <c:formatCode>0.000</c:formatCode>
                <c:ptCount val="2"/>
                <c:pt idx="0">
                  <c:v>0.64057084248973117</c:v>
                </c:pt>
                <c:pt idx="1">
                  <c:v>0.58393315405771995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'5.4 Samenstelling aardolieprijs'!$R$5:$R$6</c15:f>
                <c15:dlblRangeCache>
                  <c:ptCount val="2"/>
                  <c:pt idx="0">
                    <c:v>35,8%</c:v>
                  </c:pt>
                  <c:pt idx="1">
                    <c:v>34,0%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1D3-4DB5-BEE0-4F4152CCFECA}"/>
            </c:ext>
          </c:extLst>
        </c:ser>
        <c:ser>
          <c:idx val="1"/>
          <c:order val="1"/>
          <c:tx>
            <c:strRef>
              <c:f>'5.4 Samenstelling aardolieprijs'!$S$2</c:f>
              <c:strCache>
                <c:ptCount val="1"/>
                <c:pt idx="0">
                  <c:v>Distributiemarge</c:v>
                </c:pt>
              </c:strCache>
            </c:strRef>
          </c:tx>
          <c:spPr>
            <a:solidFill>
              <a:srgbClr val="F6DA7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1D43192-0CC0-4101-A31A-9479A4DBD60E}" type="CELLRANGE">
                      <a:rPr lang="en-US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1D3-4DB5-BEE0-4F4152CCFE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FEBD95E-27A1-4806-AD28-4002EDAC7B1A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1D3-4DB5-BEE0-4F4152CCF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'5.4 Samenstelling aardolieprijs'!$Q$3:$Q$4</c:f>
              <c:strCache>
                <c:ptCount val="2"/>
                <c:pt idx="0">
                  <c:v>Diesel B7</c:v>
                </c:pt>
                <c:pt idx="1">
                  <c:v>Benzine 95RON E10</c:v>
                </c:pt>
              </c:strCache>
            </c:strRef>
          </c:cat>
          <c:val>
            <c:numRef>
              <c:f>'5.4 Samenstelling aardolieprijs'!$S$3:$S$4</c:f>
              <c:numCache>
                <c:formatCode>0.000</c:formatCode>
                <c:ptCount val="2"/>
                <c:pt idx="0">
                  <c:v>0.2255804696721313</c:v>
                </c:pt>
                <c:pt idx="1">
                  <c:v>0.22109045683059902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'5.4 Samenstelling aardolieprijs'!$S$5:$S$6</c15:f>
                <c15:dlblRangeCache>
                  <c:ptCount val="2"/>
                  <c:pt idx="0">
                    <c:v>12,6%</c:v>
                  </c:pt>
                  <c:pt idx="1">
                    <c:v>12,9%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C1D3-4DB5-BEE0-4F4152CCFECA}"/>
            </c:ext>
          </c:extLst>
        </c:ser>
        <c:ser>
          <c:idx val="2"/>
          <c:order val="2"/>
          <c:tx>
            <c:strRef>
              <c:f>'5.4 Samenstelling aardolieprijs'!$T$2</c:f>
              <c:strCache>
                <c:ptCount val="1"/>
                <c:pt idx="0">
                  <c:v>ASEVA</c:v>
                </c:pt>
              </c:strCache>
            </c:strRef>
          </c:tx>
          <c:spPr>
            <a:solidFill>
              <a:srgbClr val="DD981D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2519687-68A1-4DBC-AB56-F0900B8FE181}" type="CELLRANGE">
                      <a:rPr lang="en-US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1D3-4DB5-BEE0-4F4152CCFE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420A40-42B9-4BFC-A769-4FB5AE1B51C2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1D3-4DB5-BEE0-4F4152CCF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'5.4 Samenstelling aardolieprijs'!$Q$3:$Q$4</c:f>
              <c:strCache>
                <c:ptCount val="2"/>
                <c:pt idx="0">
                  <c:v>Diesel B7</c:v>
                </c:pt>
                <c:pt idx="1">
                  <c:v>Benzine 95RON E10</c:v>
                </c:pt>
              </c:strCache>
            </c:strRef>
          </c:cat>
          <c:val>
            <c:numRef>
              <c:f>'5.4 Samenstelling aardolieprijs'!$T$3:$T$4</c:f>
              <c:numCache>
                <c:formatCode>0.000</c:formatCode>
                <c:ptCount val="2"/>
                <c:pt idx="0">
                  <c:v>1.4108278688524527E-2</c:v>
                </c:pt>
                <c:pt idx="1">
                  <c:v>1.2859508196721209E-2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'5.4 Samenstelling aardolieprijs'!$T$5:$T$6</c15:f>
                <c15:dlblRangeCache>
                  <c:ptCount val="2"/>
                  <c:pt idx="0">
                    <c:v>0,8%</c:v>
                  </c:pt>
                  <c:pt idx="1">
                    <c:v>0,7%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C1D3-4DB5-BEE0-4F4152CCFECA}"/>
            </c:ext>
          </c:extLst>
        </c:ser>
        <c:ser>
          <c:idx val="3"/>
          <c:order val="3"/>
          <c:tx>
            <c:strRef>
              <c:f>'5.4 Samenstelling aardolieprijs'!$U$2</c:f>
              <c:strCache>
                <c:ptCount val="1"/>
                <c:pt idx="0">
                  <c:v>Accijnzen</c:v>
                </c:pt>
              </c:strCache>
            </c:strRef>
          </c:tx>
          <c:spPr>
            <a:solidFill>
              <a:srgbClr val="6EBE3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B6E9F0D-FD94-4773-B9C6-02ED613D04D8}" type="CELLRANGE">
                      <a:rPr lang="en-US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1D3-4DB5-BEE0-4F4152CCFE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277DD89-79F6-49B3-827E-80D284992EA7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1D3-4DB5-BEE0-4F4152CCF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'5.4 Samenstelling aardolieprijs'!$Q$3:$Q$4</c:f>
              <c:strCache>
                <c:ptCount val="2"/>
                <c:pt idx="0">
                  <c:v>Diesel B7</c:v>
                </c:pt>
                <c:pt idx="1">
                  <c:v>Benzine 95RON E10</c:v>
                </c:pt>
              </c:strCache>
            </c:strRef>
          </c:cat>
          <c:val>
            <c:numRef>
              <c:f>'5.4 Samenstelling aardolieprijs'!$U$3:$U$4</c:f>
              <c:numCache>
                <c:formatCode>0.000</c:formatCode>
                <c:ptCount val="2"/>
                <c:pt idx="0">
                  <c:v>0.60015859999999432</c:v>
                </c:pt>
                <c:pt idx="1">
                  <c:v>0.60015870000000227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'5.4 Samenstelling aardolieprijs'!$U$5:$U$6</c15:f>
                <c15:dlblRangeCache>
                  <c:ptCount val="2"/>
                  <c:pt idx="0">
                    <c:v>33,5%</c:v>
                  </c:pt>
                  <c:pt idx="1">
                    <c:v>35,0%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C1D3-4DB5-BEE0-4F4152CCFECA}"/>
            </c:ext>
          </c:extLst>
        </c:ser>
        <c:ser>
          <c:idx val="4"/>
          <c:order val="4"/>
          <c:tx>
            <c:strRef>
              <c:f>'5.4 Samenstelling aardolieprijs'!$V$2</c:f>
              <c:strCache>
                <c:ptCount val="1"/>
                <c:pt idx="0">
                  <c:v>Btw</c:v>
                </c:pt>
              </c:strCache>
            </c:strRef>
          </c:tx>
          <c:spPr>
            <a:solidFill>
              <a:srgbClr val="EC6527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D0E2DEA-700F-4C5F-A9ED-23120824A2BE}" type="CELLRANGE">
                      <a:rPr lang="en-US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1D3-4DB5-BEE0-4F4152CCFE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913671-7C83-4803-A250-87DD1B962D21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1D3-4DB5-BEE0-4F4152CCF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'5.4 Samenstelling aardolieprijs'!$Q$3:$Q$4</c:f>
              <c:strCache>
                <c:ptCount val="2"/>
                <c:pt idx="0">
                  <c:v>Diesel B7</c:v>
                </c:pt>
                <c:pt idx="1">
                  <c:v>Benzine 95RON E10</c:v>
                </c:pt>
              </c:strCache>
            </c:strRef>
          </c:cat>
          <c:val>
            <c:numRef>
              <c:f>'5.4 Samenstelling aardolieprijs'!$V$3:$V$4</c:f>
              <c:numCache>
                <c:formatCode>0.000</c:formatCode>
                <c:ptCount val="2"/>
                <c:pt idx="0">
                  <c:v>0.31088782007858123</c:v>
                </c:pt>
                <c:pt idx="1">
                  <c:v>0.29778878200785908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'5.4 Samenstelling aardolieprijs'!$V$5:$V$6</c15:f>
                <c15:dlblRangeCache>
                  <c:ptCount val="2"/>
                  <c:pt idx="0">
                    <c:v>17,4%</c:v>
                  </c:pt>
                  <c:pt idx="1">
                    <c:v>17,4%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C1D3-4DB5-BEE0-4F4152CCFE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3158143"/>
        <c:axId val="793158975"/>
      </c:barChart>
      <c:catAx>
        <c:axId val="79315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793158975"/>
        <c:crosses val="autoZero"/>
        <c:auto val="1"/>
        <c:lblAlgn val="ctr"/>
        <c:lblOffset val="100"/>
        <c:noMultiLvlLbl val="0"/>
      </c:catAx>
      <c:valAx>
        <c:axId val="793158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79315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'1.2.1 Finale energie cons'!$C$4</c:f>
              <c:strCache>
                <c:ptCount val="1"/>
                <c:pt idx="0">
                  <c:v>Olieproducten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none"/>
          </c:marker>
          <c:cat>
            <c:numRef>
              <c:f>'1.2.1 Finale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'1.2.1 Finale energie cons'!$L$30:$L$39</c:f>
              <c:numCache>
                <c:formatCode>_ * #,##0.0_ ;_ * \-#,##0.0_ ;_ * "-"??_ ;_ @_ </c:formatCode>
                <c:ptCount val="10"/>
                <c:pt idx="0">
                  <c:v>20.615666126874938</c:v>
                </c:pt>
                <c:pt idx="1">
                  <c:v>20.230025289003535</c:v>
                </c:pt>
                <c:pt idx="2">
                  <c:v>19.499783686825264</c:v>
                </c:pt>
                <c:pt idx="3">
                  <c:v>19.854700807299132</c:v>
                </c:pt>
                <c:pt idx="4">
                  <c:v>18.791404370879906</c:v>
                </c:pt>
                <c:pt idx="5">
                  <c:v>17.550269647463455</c:v>
                </c:pt>
                <c:pt idx="6">
                  <c:v>18.679735349192701</c:v>
                </c:pt>
                <c:pt idx="7">
                  <c:v>17.483899278685392</c:v>
                </c:pt>
                <c:pt idx="8">
                  <c:v>17.43002222222222</c:v>
                </c:pt>
                <c:pt idx="9">
                  <c:v>18.004123982516479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B-4F4B-9362-DFFA23106867}"/>
            </c:ext>
          </c:extLst>
        </c:ser>
        <c:ser>
          <c:idx val="1"/>
          <c:order val="1"/>
          <c:tx>
            <c:strRef>
              <c:f>'1.2.1 Finale energie cons'!$D$4</c:f>
              <c:strCache>
                <c:ptCount val="1"/>
                <c:pt idx="0">
                  <c:v>Aardgas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none"/>
          </c:marker>
          <c:cat>
            <c:numRef>
              <c:f>'1.2.1 Finale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'1.2.1 Finale energie cons'!$M$30:$M$39</c:f>
              <c:numCache>
                <c:formatCode>_ * #,##0.0_ ;_ * \-#,##0.0_ ;_ * "-"??_ ;_ @_ </c:formatCode>
                <c:ptCount val="10"/>
                <c:pt idx="0">
                  <c:v>9.9395297352430827</c:v>
                </c:pt>
                <c:pt idx="1">
                  <c:v>10.256252098828913</c:v>
                </c:pt>
                <c:pt idx="2">
                  <c:v>10.549085914776663</c:v>
                </c:pt>
                <c:pt idx="3">
                  <c:v>10.605100225967622</c:v>
                </c:pt>
                <c:pt idx="4">
                  <c:v>10.523871194769406</c:v>
                </c:pt>
                <c:pt idx="5">
                  <c:v>10.261888630249961</c:v>
                </c:pt>
                <c:pt idx="6">
                  <c:v>11.201440346185443</c:v>
                </c:pt>
                <c:pt idx="7">
                  <c:v>9.1553650118636281</c:v>
                </c:pt>
                <c:pt idx="8">
                  <c:v>8.9738400084714645</c:v>
                </c:pt>
                <c:pt idx="9">
                  <c:v>9.4212730156771602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B-4F4B-9362-DFFA23106867}"/>
            </c:ext>
          </c:extLst>
        </c:ser>
        <c:ser>
          <c:idx val="2"/>
          <c:order val="2"/>
          <c:tx>
            <c:strRef>
              <c:f>'1.2.1 Finale energie cons'!$E$4</c:f>
              <c:strCache>
                <c:ptCount val="1"/>
                <c:pt idx="0">
                  <c:v>Vaste fossiele 
brandstoffen</c:v>
                </c:pt>
              </c:strCache>
            </c:strRef>
          </c:tx>
          <c:spPr>
            <a:ln w="31750" cap="rnd">
              <a:solidFill>
                <a:srgbClr val="F6DA78"/>
              </a:solidFill>
              <a:round/>
            </a:ln>
            <a:effectLst/>
          </c:spPr>
          <c:marker>
            <c:symbol val="none"/>
          </c:marker>
          <c:cat>
            <c:numRef>
              <c:f>'1.2.1 Finale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'1.2.1 Finale energie cons'!$N$30:$N$39</c:f>
              <c:numCache>
                <c:formatCode>_ * #,##0.0_ ;_ * \-#,##0.0_ ;_ * "-"??_ ;_ @_ </c:formatCode>
                <c:ptCount val="10"/>
                <c:pt idx="0">
                  <c:v>0.93358044329798417</c:v>
                </c:pt>
                <c:pt idx="1">
                  <c:v>0.90733864454953661</c:v>
                </c:pt>
                <c:pt idx="2">
                  <c:v>0.89485314082354084</c:v>
                </c:pt>
                <c:pt idx="3">
                  <c:v>0.92358615553644774</c:v>
                </c:pt>
                <c:pt idx="4">
                  <c:v>0.88159797697525566</c:v>
                </c:pt>
                <c:pt idx="5">
                  <c:v>0.7631580586605522</c:v>
                </c:pt>
                <c:pt idx="6">
                  <c:v>0.80070343938091137</c:v>
                </c:pt>
                <c:pt idx="7">
                  <c:v>0.70015621477023038</c:v>
                </c:pt>
                <c:pt idx="8">
                  <c:v>0.63792683911340409</c:v>
                </c:pt>
                <c:pt idx="9">
                  <c:v>0.6003220546766026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B-4F4B-9362-DFFA23106867}"/>
            </c:ext>
          </c:extLst>
        </c:ser>
        <c:ser>
          <c:idx val="3"/>
          <c:order val="3"/>
          <c:tx>
            <c:strRef>
              <c:f>'1.2.1 Finale energie cons'!$F$4</c:f>
              <c:strCache>
                <c:ptCount val="1"/>
                <c:pt idx="0">
                  <c:v>Elektriciteit</c:v>
                </c:pt>
              </c:strCache>
            </c:strRef>
          </c:tx>
          <c:spPr>
            <a:ln w="31750" cap="rnd">
              <a:solidFill>
                <a:srgbClr val="EC6527"/>
              </a:solidFill>
              <a:round/>
            </a:ln>
            <a:effectLst/>
          </c:spPr>
          <c:marker>
            <c:symbol val="none"/>
          </c:marker>
          <c:cat>
            <c:numRef>
              <c:f>'1.2.1 Finale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'1.2.1 Finale energie cons'!$O$30:$O$39</c:f>
              <c:numCache>
                <c:formatCode>_ * #,##0.0_ ;_ * \-#,##0.0_ ;_ * "-"??_ ;_ @_ </c:formatCode>
                <c:ptCount val="10"/>
                <c:pt idx="0">
                  <c:v>6.9694067067927774</c:v>
                </c:pt>
                <c:pt idx="1">
                  <c:v>6.9992691315563187</c:v>
                </c:pt>
                <c:pt idx="2">
                  <c:v>6.9948495270851252</c:v>
                </c:pt>
                <c:pt idx="3">
                  <c:v>7.0353482373172831</c:v>
                </c:pt>
                <c:pt idx="4">
                  <c:v>6.943791917454857</c:v>
                </c:pt>
                <c:pt idx="5">
                  <c:v>6.7168013757523646</c:v>
                </c:pt>
                <c:pt idx="6">
                  <c:v>6.8685468615649174</c:v>
                </c:pt>
                <c:pt idx="7">
                  <c:v>6.5524677558039546</c:v>
                </c:pt>
                <c:pt idx="8">
                  <c:v>6.3576698194325028</c:v>
                </c:pt>
                <c:pt idx="9">
                  <c:v>6.4358039552880477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B-4F4B-9362-DFFA23106867}"/>
            </c:ext>
          </c:extLst>
        </c:ser>
        <c:ser>
          <c:idx val="4"/>
          <c:order val="4"/>
          <c:tx>
            <c:strRef>
              <c:f>'1.2.1 Finale energie cons'!$G$4</c:f>
              <c:strCache>
                <c:ptCount val="1"/>
                <c:pt idx="0">
                  <c:v>Warmte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none"/>
          </c:marker>
          <c:cat>
            <c:numRef>
              <c:f>'1.2.1 Finale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'1.2.1 Finale energie cons'!$P$30:$P$39</c:f>
              <c:numCache>
                <c:formatCode>_ * #,##0.0_ ;_ * \-#,##0.0_ ;_ * "-"??_ ;_ @_ </c:formatCode>
                <c:ptCount val="10"/>
                <c:pt idx="0">
                  <c:v>0.48875752364574371</c:v>
                </c:pt>
                <c:pt idx="1">
                  <c:v>0.4698457055507787</c:v>
                </c:pt>
                <c:pt idx="2">
                  <c:v>0.39110537880959212</c:v>
                </c:pt>
                <c:pt idx="3">
                  <c:v>0.42544903028565972</c:v>
                </c:pt>
                <c:pt idx="4">
                  <c:v>0.45451657590522598</c:v>
                </c:pt>
                <c:pt idx="5">
                  <c:v>0.44310451896436426</c:v>
                </c:pt>
                <c:pt idx="6">
                  <c:v>0.45578484761631782</c:v>
                </c:pt>
                <c:pt idx="7">
                  <c:v>0.39643164230438521</c:v>
                </c:pt>
                <c:pt idx="8">
                  <c:v>0.34467134804624061</c:v>
                </c:pt>
                <c:pt idx="9">
                  <c:v>0.34873650520684046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B-4F4B-9362-DFFA23106867}"/>
            </c:ext>
          </c:extLst>
        </c:ser>
        <c:ser>
          <c:idx val="5"/>
          <c:order val="5"/>
          <c:tx>
            <c:strRef>
              <c:f>'1.2.1 Finale energie cons'!$H$4</c:f>
              <c:strCache>
                <c:ptCount val="1"/>
                <c:pt idx="0">
                  <c:v>Hernieuwbare 
energie en afval</c:v>
                </c:pt>
              </c:strCache>
            </c:strRef>
          </c:tx>
          <c:spPr>
            <a:ln w="31750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'1.2.1 Finale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'1.2.1 Finale energie cons'!$Q$30:$Q$39</c:f>
              <c:numCache>
                <c:formatCode>_ * #,##0.0_ ;_ * \-#,##0.0_ ;_ * "-"??_ ;_ @_ </c:formatCode>
                <c:ptCount val="10"/>
                <c:pt idx="0">
                  <c:v>1.8590160910480553</c:v>
                </c:pt>
                <c:pt idx="1">
                  <c:v>2.130721586892137</c:v>
                </c:pt>
                <c:pt idx="2">
                  <c:v>2.1038257238291771</c:v>
                </c:pt>
                <c:pt idx="3">
                  <c:v>2.1400033999250021</c:v>
                </c:pt>
                <c:pt idx="4">
                  <c:v>2.1280772784549535</c:v>
                </c:pt>
                <c:pt idx="5">
                  <c:v>2.284021830847784</c:v>
                </c:pt>
                <c:pt idx="6">
                  <c:v>2.5987090429613309</c:v>
                </c:pt>
                <c:pt idx="7">
                  <c:v>2.6303752335599979</c:v>
                </c:pt>
                <c:pt idx="8">
                  <c:v>2.6610708717231057</c:v>
                </c:pt>
                <c:pt idx="9">
                  <c:v>2.5529776627209801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0B-4F4B-9362-DFFA23106867}"/>
            </c:ext>
          </c:extLst>
        </c:ser>
        <c:ser>
          <c:idx val="6"/>
          <c:order val="6"/>
          <c:tx>
            <c:strRef>
              <c:f>'1.2.1 Finale energie cons'!$S$4</c:f>
              <c:strCache>
                <c:ptCount val="1"/>
                <c:pt idx="0">
                  <c:v>Totaal</c:v>
                </c:pt>
              </c:strCache>
            </c:strRef>
          </c:tx>
          <c:spPr>
            <a:ln w="31750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numRef>
              <c:f>'1.2.1 Finale energie cons'!$B$30:$B$39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'1.2.1 Finale energie cons'!$S$30:$S$39</c:f>
              <c:numCache>
                <c:formatCode>_ * #,##0.0_ ;_ * \-#,##0.0_ ;_ * "-"??_ ;_ @_ </c:formatCode>
                <c:ptCount val="10"/>
                <c:pt idx="0">
                  <c:v>30.805956626902585</c:v>
                </c:pt>
                <c:pt idx="1">
                  <c:v>30.99345245638122</c:v>
                </c:pt>
                <c:pt idx="2">
                  <c:v>30.433503372149353</c:v>
                </c:pt>
                <c:pt idx="3">
                  <c:v>30.984187856331154</c:v>
                </c:pt>
                <c:pt idx="4">
                  <c:v>29.723259314439602</c:v>
                </c:pt>
                <c:pt idx="5">
                  <c:v>28.01924406193848</c:v>
                </c:pt>
                <c:pt idx="6">
                  <c:v>30.604919886901619</c:v>
                </c:pt>
                <c:pt idx="7">
                  <c:v>26.91869513698758</c:v>
                </c:pt>
                <c:pt idx="8">
                  <c:v>26.405201109008942</c:v>
                </c:pt>
                <c:pt idx="9">
                  <c:v>27.363237176086109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0B-4F4B-9362-DFFA2310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61736"/>
        <c:axId val="518793632"/>
      </c:lineChart>
      <c:catAx>
        <c:axId val="3081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8793632"/>
        <c:crosses val="autoZero"/>
        <c:auto val="1"/>
        <c:lblAlgn val="ctr"/>
        <c:lblOffset val="100"/>
        <c:noMultiLvlLbl val="0"/>
      </c:catAx>
      <c:valAx>
        <c:axId val="518793632"/>
        <c:scaling>
          <c:orientation val="minMax"/>
          <c:max val="3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30816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5679012345677"/>
          <c:y val="0.11345679012345677"/>
          <c:w val="0.78092592592592591"/>
          <c:h val="0.7809259259259259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D981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46-4968-897D-AC0677DF913C}"/>
              </c:ext>
            </c:extLst>
          </c:dPt>
          <c:dPt>
            <c:idx val="1"/>
            <c:bubble3D val="0"/>
            <c:spPr>
              <a:solidFill>
                <a:srgbClr val="4D735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46-4968-897D-AC0677DF913C}"/>
              </c:ext>
            </c:extLst>
          </c:dPt>
          <c:dPt>
            <c:idx val="2"/>
            <c:bubble3D val="0"/>
            <c:spPr>
              <a:solidFill>
                <a:srgbClr val="F6DA7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46-4968-897D-AC0677DF913C}"/>
              </c:ext>
            </c:extLst>
          </c:dPt>
          <c:dPt>
            <c:idx val="3"/>
            <c:bubble3D val="0"/>
            <c:spPr>
              <a:solidFill>
                <a:srgbClr val="EC65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46-4968-897D-AC0677DF913C}"/>
              </c:ext>
            </c:extLst>
          </c:dPt>
          <c:dPt>
            <c:idx val="4"/>
            <c:bubble3D val="0"/>
            <c:spPr>
              <a:solidFill>
                <a:srgbClr val="6EB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46-4968-897D-AC0677DF913C}"/>
              </c:ext>
            </c:extLst>
          </c:dPt>
          <c:dLbls>
            <c:dLbl>
              <c:idx val="0"/>
              <c:layout>
                <c:manualLayout>
                  <c:x val="0.10368177646886297"/>
                  <c:y val="-4.99754058042302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46-4968-897D-AC0677DF913C}"/>
                </c:ext>
              </c:extLst>
            </c:dLbl>
            <c:dLbl>
              <c:idx val="1"/>
              <c:layout>
                <c:manualLayout>
                  <c:x val="0.10368177646886297"/>
                  <c:y val="4.5810788653877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46-4968-897D-AC0677DF913C}"/>
                </c:ext>
              </c:extLst>
            </c:dLbl>
            <c:dLbl>
              <c:idx val="2"/>
              <c:layout>
                <c:manualLayout>
                  <c:x val="-0.10368177646886297"/>
                  <c:y val="6.2469257255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46-4968-897D-AC0677DF913C}"/>
                </c:ext>
              </c:extLst>
            </c:dLbl>
            <c:dLbl>
              <c:idx val="3"/>
              <c:layout>
                <c:manualLayout>
                  <c:x val="-0.12288210544457832"/>
                  <c:y val="-7.6350432416418961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46-4968-897D-AC0677DF913C}"/>
                </c:ext>
              </c:extLst>
            </c:dLbl>
            <c:dLbl>
              <c:idx val="4"/>
              <c:layout>
                <c:manualLayout>
                  <c:x val="-9.6001644878576819E-2"/>
                  <c:y val="-5.41400229545827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46-4968-897D-AC0677DF913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'1.2.2 Finale cons per sector'!$C$78:$G$78</c:f>
              <c:numCache>
                <c:formatCode>_ * #,##0_ ;_ * \-#,##0_ ;_ * "-"??_ ;_ @_ </c:formatCode>
                <c:ptCount val="5"/>
                <c:pt idx="0">
                  <c:v>9507.922160736769</c:v>
                </c:pt>
                <c:pt idx="1">
                  <c:v>8909.2966041970558</c:v>
                </c:pt>
                <c:pt idx="2">
                  <c:v>7049.3383399617251</c:v>
                </c:pt>
                <c:pt idx="3">
                  <c:v>4806.7700266997126</c:v>
                </c:pt>
                <c:pt idx="4">
                  <c:v>7089.9100444908481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46-4968-897D-AC0677DF91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'1.2.2 Finale cons per sector'!$C$4</c:f>
              <c:strCache>
                <c:ptCount val="1"/>
                <c:pt idx="0">
                  <c:v>Industrie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none"/>
          </c:marker>
          <c:cat>
            <c:numRef>
              <c:f>'1.2.2 Finale cons per sector'!$B$30:$B$39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'1.2.2 Finale cons per sector'!$L$30:$L$39</c:f>
              <c:numCache>
                <c:formatCode>_ * #,##0.0_ ;_ * \-#,##0.0_ ;_ * "-"??_ ;_ @_ </c:formatCode>
                <c:ptCount val="10"/>
                <c:pt idx="0">
                  <c:v>10.570767398823911</c:v>
                </c:pt>
                <c:pt idx="1">
                  <c:v>10.633040409601469</c:v>
                </c:pt>
                <c:pt idx="2">
                  <c:v>10.445667801299686</c:v>
                </c:pt>
                <c:pt idx="3">
                  <c:v>10.682358106355686</c:v>
                </c:pt>
                <c:pt idx="4">
                  <c:v>10.692053998374195</c:v>
                </c:pt>
                <c:pt idx="5">
                  <c:v>10.317244591402806</c:v>
                </c:pt>
                <c:pt idx="6">
                  <c:v>10.826807091920884</c:v>
                </c:pt>
                <c:pt idx="7">
                  <c:v>9.7995624341092835</c:v>
                </c:pt>
                <c:pt idx="8">
                  <c:v>9.2743916164982512</c:v>
                </c:pt>
                <c:pt idx="9">
                  <c:v>9.5079221607367685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1-42AD-A62A-42E40542BB18}"/>
            </c:ext>
          </c:extLst>
        </c:ser>
        <c:ser>
          <c:idx val="1"/>
          <c:order val="1"/>
          <c:tx>
            <c:strRef>
              <c:f>'1.2.2 Finale cons per sector'!$D$4</c:f>
              <c:strCache>
                <c:ptCount val="1"/>
                <c:pt idx="0">
                  <c:v>Transport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none"/>
          </c:marker>
          <c:cat>
            <c:numRef>
              <c:f>'1.2.2 Finale cons per sector'!$B$30:$B$39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'1.2.2 Finale cons per sector'!$M$30:$M$39</c:f>
              <c:numCache>
                <c:formatCode>_ * #,##0.0_ ;_ * \-#,##0.0_ ;_ * "-"??_ ;_ @_ </c:formatCode>
                <c:ptCount val="10"/>
                <c:pt idx="0">
                  <c:v>8.9109220113156979</c:v>
                </c:pt>
                <c:pt idx="1">
                  <c:v>9.0051242745927205</c:v>
                </c:pt>
                <c:pt idx="2">
                  <c:v>8.8574775462037429</c:v>
                </c:pt>
                <c:pt idx="3">
                  <c:v>8.9018121094636022</c:v>
                </c:pt>
                <c:pt idx="4">
                  <c:v>8.8397991937611415</c:v>
                </c:pt>
                <c:pt idx="5">
                  <c:v>7.7454743618844448</c:v>
                </c:pt>
                <c:pt idx="6">
                  <c:v>8.5596025210789488</c:v>
                </c:pt>
                <c:pt idx="7">
                  <c:v>8.6923340381202312</c:v>
                </c:pt>
                <c:pt idx="8">
                  <c:v>8.8754682764338479</c:v>
                </c:pt>
                <c:pt idx="9">
                  <c:v>8.9092966041970563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1-42AD-A62A-42E40542BB18}"/>
            </c:ext>
          </c:extLst>
        </c:ser>
        <c:ser>
          <c:idx val="2"/>
          <c:order val="2"/>
          <c:tx>
            <c:strRef>
              <c:f>'1.2.2 Finale cons per sector'!$E$4</c:f>
              <c:strCache>
                <c:ptCount val="1"/>
                <c:pt idx="0">
                  <c:v>Huishoudens</c:v>
                </c:pt>
              </c:strCache>
            </c:strRef>
          </c:tx>
          <c:spPr>
            <a:ln w="31750" cap="rnd">
              <a:solidFill>
                <a:srgbClr val="F6DA78"/>
              </a:solidFill>
              <a:round/>
            </a:ln>
            <a:effectLst/>
          </c:spPr>
          <c:marker>
            <c:symbol val="none"/>
          </c:marker>
          <c:cat>
            <c:numRef>
              <c:f>'1.2.2 Finale cons per sector'!$B$30:$B$39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'1.2.2 Finale cons per sector'!$N$30:$N$39</c:f>
              <c:numCache>
                <c:formatCode>_ * #,##0.0_ ;_ * \-#,##0.0_ ;_ * "-"??_ ;_ @_ </c:formatCode>
                <c:ptCount val="10"/>
                <c:pt idx="0">
                  <c:v>8.2317133895880357</c:v>
                </c:pt>
                <c:pt idx="1">
                  <c:v>8.2600088711471482</c:v>
                </c:pt>
                <c:pt idx="2">
                  <c:v>8.1314793060309967</c:v>
                </c:pt>
                <c:pt idx="3">
                  <c:v>8.0400641985818293</c:v>
                </c:pt>
                <c:pt idx="4">
                  <c:v>7.5037428289095498</c:v>
                </c:pt>
                <c:pt idx="5">
                  <c:v>7.580446488522651</c:v>
                </c:pt>
                <c:pt idx="6">
                  <c:v>8.2078030546647636</c:v>
                </c:pt>
                <c:pt idx="7">
                  <c:v>7.0499737259956969</c:v>
                </c:pt>
                <c:pt idx="8">
                  <c:v>6.9625458762476526</c:v>
                </c:pt>
                <c:pt idx="9">
                  <c:v>7.0493383399617251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1-42AD-A62A-42E40542BB18}"/>
            </c:ext>
          </c:extLst>
        </c:ser>
        <c:ser>
          <c:idx val="3"/>
          <c:order val="3"/>
          <c:tx>
            <c:strRef>
              <c:f>'1.2.2 Finale cons per sector'!$F$4</c:f>
              <c:strCache>
                <c:ptCount val="1"/>
                <c:pt idx="0">
                  <c:v>Diensten en 
gelijkgesteld</c:v>
                </c:pt>
              </c:strCache>
            </c:strRef>
          </c:tx>
          <c:spPr>
            <a:ln w="31750" cap="rnd">
              <a:solidFill>
                <a:srgbClr val="EC6527"/>
              </a:solidFill>
              <a:round/>
            </a:ln>
            <a:effectLst/>
          </c:spPr>
          <c:marker>
            <c:symbol val="none"/>
          </c:marker>
          <c:cat>
            <c:numRef>
              <c:f>'1.2.2 Finale cons per sector'!$B$30:$B$39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'1.2.2 Finale cons per sector'!$O$30:$O$39</c:f>
              <c:numCache>
                <c:formatCode>_ * #,##0.0_ ;_ * \-#,##0.0_ ;_ * "-"??_ ;_ @_ </c:formatCode>
                <c:ptCount val="10"/>
                <c:pt idx="0">
                  <c:v>5.4146766520063956</c:v>
                </c:pt>
                <c:pt idx="1">
                  <c:v>5.4903369212413251</c:v>
                </c:pt>
                <c:pt idx="2">
                  <c:v>5.494110894626707</c:v>
                </c:pt>
                <c:pt idx="3">
                  <c:v>5.5156592184558759</c:v>
                </c:pt>
                <c:pt idx="4">
                  <c:v>5.4015712660547504</c:v>
                </c:pt>
                <c:pt idx="5">
                  <c:v>5.2334461214469616</c:v>
                </c:pt>
                <c:pt idx="6">
                  <c:v>5.4449391311515232</c:v>
                </c:pt>
                <c:pt idx="7">
                  <c:v>4.8360792399383161</c:v>
                </c:pt>
                <c:pt idx="8">
                  <c:v>4.7216035810944517</c:v>
                </c:pt>
                <c:pt idx="9">
                  <c:v>4.8067700266997129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1-42AD-A62A-42E40542BB18}"/>
            </c:ext>
          </c:extLst>
        </c:ser>
        <c:ser>
          <c:idx val="4"/>
          <c:order val="4"/>
          <c:tx>
            <c:strRef>
              <c:f>'1.2.2 Finale cons per sector'!$G$4</c:f>
              <c:strCache>
                <c:ptCount val="1"/>
                <c:pt idx="0">
                  <c:v>Niet-energetisch 
verbruik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none"/>
          </c:marker>
          <c:cat>
            <c:numRef>
              <c:f>'1.2.2 Finale cons per sector'!$B$30:$B$39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'1.2.2 Finale cons per sector'!$P$30:$P$39</c:f>
              <c:numCache>
                <c:formatCode>_ * #,##0.0_ ;_ * \-#,##0.0_ ;_ * "-"??_ ;_ @_ </c:formatCode>
                <c:ptCount val="10"/>
                <c:pt idx="0">
                  <c:v>7.6778771751685415</c:v>
                </c:pt>
                <c:pt idx="1">
                  <c:v>7.6049419797985536</c:v>
                </c:pt>
                <c:pt idx="2">
                  <c:v>7.5047678239882254</c:v>
                </c:pt>
                <c:pt idx="3">
                  <c:v>7.8442942234741553</c:v>
                </c:pt>
                <c:pt idx="4">
                  <c:v>7.2860920273399676</c:v>
                </c:pt>
                <c:pt idx="5">
                  <c:v>7.1426324986816176</c:v>
                </c:pt>
                <c:pt idx="6">
                  <c:v>7.5657680880854983</c:v>
                </c:pt>
                <c:pt idx="7">
                  <c:v>6.5407456988240584</c:v>
                </c:pt>
                <c:pt idx="8">
                  <c:v>6.5711917587347406</c:v>
                </c:pt>
                <c:pt idx="9">
                  <c:v>7.0899100444908481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11-42AD-A62A-42E40542B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61736"/>
        <c:axId val="518793632"/>
      </c:lineChart>
      <c:catAx>
        <c:axId val="3081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518793632"/>
        <c:crosses val="autoZero"/>
        <c:auto val="1"/>
        <c:lblAlgn val="ctr"/>
        <c:lblOffset val="100"/>
        <c:noMultiLvlLbl val="0"/>
      </c:catAx>
      <c:valAx>
        <c:axId val="518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30816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'1.3.1 HEB'!$B$6</c:f>
              <c:strCache>
                <c:ptCount val="1"/>
                <c:pt idx="0">
                  <c:v>HEB [%] reëel</c:v>
                </c:pt>
              </c:strCache>
            </c:strRef>
          </c:tx>
          <c:spPr>
            <a:ln w="31750" cap="rnd">
              <a:solidFill>
                <a:srgbClr val="6EBE3C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rgbClr val="6EBE3C"/>
              </a:solidFill>
              <a:ln w="9525">
                <a:solidFill>
                  <a:srgbClr val="6EBE3C"/>
                </a:solidFill>
              </a:ln>
              <a:effectLst/>
            </c:spPr>
          </c:marker>
          <c:cat>
            <c:numRef>
              <c:f>'1.3.1 HEB'!$J$4:$X$4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'1.3.1 HEB'!$J$6:$X$6</c:f>
              <c:numCache>
                <c:formatCode>0.00%</c:formatCode>
                <c:ptCount val="15"/>
                <c:pt idx="0">
                  <c:v>8.7437478279077566E-2</c:v>
                </c:pt>
                <c:pt idx="1">
                  <c:v>9.1358544271920819E-2</c:v>
                </c:pt>
                <c:pt idx="2">
                  <c:v>9.4718540049773092E-2</c:v>
                </c:pt>
                <c:pt idx="3">
                  <c:v>9.9289418880283239E-2</c:v>
                </c:pt>
                <c:pt idx="4">
                  <c:v>0.1201</c:v>
                </c:pt>
                <c:pt idx="5">
                  <c:v>0.12439184320853004</c:v>
                </c:pt>
                <c:pt idx="6">
                  <c:v>0.13589342796942103</c:v>
                </c:pt>
                <c:pt idx="7">
                  <c:v>0.1459019528895068</c:v>
                </c:pt>
                <c:pt idx="8">
                  <c:v>0.1386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8-49A5-9BD5-BA85278C03A4}"/>
            </c:ext>
          </c:extLst>
        </c:ser>
        <c:ser>
          <c:idx val="0"/>
          <c:order val="1"/>
          <c:tx>
            <c:strRef>
              <c:f>'1.3.1 HEB'!$B$5</c:f>
              <c:strCache>
                <c:ptCount val="1"/>
                <c:pt idx="0">
                  <c:v>HEB [%] reëel + aankopen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6EBE3C"/>
              </a:solidFill>
              <a:ln w="9525">
                <a:solidFill>
                  <a:srgbClr val="6EBE3C"/>
                </a:solidFill>
              </a:ln>
              <a:effectLst/>
            </c:spPr>
          </c:marker>
          <c:dPt>
            <c:idx val="14"/>
            <c:marker>
              <c:symbol val="x"/>
              <c:size val="9"/>
              <c:spPr>
                <a:solidFill>
                  <a:schemeClr val="bg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6A8-49A5-9BD5-BA85278C03A4}"/>
              </c:ext>
            </c:extLst>
          </c:dPt>
          <c:cat>
            <c:numRef>
              <c:f>'1.3.1 HEB'!$J$4:$X$4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'1.3.1 HEB'!$J$5:$X$5</c:f>
              <c:numCache>
                <c:formatCode>0.00%</c:formatCode>
                <c:ptCount val="15"/>
                <c:pt idx="0">
                  <c:v>8.7437478279077566E-2</c:v>
                </c:pt>
                <c:pt idx="1">
                  <c:v>9.1358544271920819E-2</c:v>
                </c:pt>
                <c:pt idx="2">
                  <c:v>9.4718540049773092E-2</c:v>
                </c:pt>
                <c:pt idx="3">
                  <c:v>9.9289418880283239E-2</c:v>
                </c:pt>
                <c:pt idx="4">
                  <c:v>0.13000247721672223</c:v>
                </c:pt>
                <c:pt idx="5">
                  <c:v>0.13013895895435082</c:v>
                </c:pt>
                <c:pt idx="6">
                  <c:v>0.13759295421446044</c:v>
                </c:pt>
                <c:pt idx="7">
                  <c:v>0.14736691498462923</c:v>
                </c:pt>
                <c:pt idx="8">
                  <c:v>0.14000000000000001</c:v>
                </c:pt>
                <c:pt idx="14" formatCode="0.0%">
                  <c:v>0.217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A8-49A5-9BD5-BA85278C03A4}"/>
            </c:ext>
          </c:extLst>
        </c:ser>
        <c:ser>
          <c:idx val="4"/>
          <c:order val="2"/>
          <c:tx>
            <c:strRef>
              <c:f>'1.3.1 HEB'!$B$10</c:f>
              <c:strCache>
                <c:ptCount val="1"/>
                <c:pt idx="0">
                  <c:v>Baseline Richtlijn 2018/2001</c:v>
                </c:pt>
              </c:strCache>
            </c:strRef>
          </c:tx>
          <c:spPr>
            <a:ln w="22225" cap="rnd">
              <a:solidFill>
                <a:srgbClr val="40404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'1.3.1 HEB'!$J$10:$R$10</c:f>
              <c:numCache>
                <c:formatCode>General</c:formatCode>
                <c:ptCount val="9"/>
                <c:pt idx="4" formatCode="0.0%">
                  <c:v>0.13</c:v>
                </c:pt>
                <c:pt idx="5" formatCode="0.0%">
                  <c:v>0.13</c:v>
                </c:pt>
                <c:pt idx="6" formatCode="0.0%">
                  <c:v>0.13</c:v>
                </c:pt>
                <c:pt idx="7" formatCode="0.0%">
                  <c:v>0.13</c:v>
                </c:pt>
                <c:pt idx="8" formatCode="0.0%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A8-49A5-9BD5-BA85278C0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97184"/>
        <c:axId val="467797512"/>
        <c:extLst/>
      </c:lineChart>
      <c:catAx>
        <c:axId val="46779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4677975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7797512"/>
        <c:scaling>
          <c:orientation val="minMax"/>
          <c:max val="0.225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467797184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nl-B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'1.3.x HEB transport'!$B$5</c:f>
              <c:strCache>
                <c:ptCount val="1"/>
                <c:pt idx="0">
                  <c:v>HEB-T [%]</c:v>
                </c:pt>
              </c:strCache>
            </c:strRef>
          </c:tx>
          <c:spPr>
            <a:ln w="31750" cap="rnd">
              <a:solidFill>
                <a:srgbClr val="6EBE3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6EBE3C"/>
              </a:solidFill>
              <a:ln w="9525">
                <a:solidFill>
                  <a:srgbClr val="6EBE3C"/>
                </a:solidFill>
              </a:ln>
              <a:effectLst/>
            </c:spPr>
          </c:marker>
          <c:dPt>
            <c:idx val="4"/>
            <c:marker>
              <c:symbol val="square"/>
              <c:size val="7"/>
              <c:spPr>
                <a:solidFill>
                  <a:srgbClr val="6EBE3C"/>
                </a:solidFill>
                <a:ln w="9525">
                  <a:solidFill>
                    <a:srgbClr val="6EBE3C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955-40AB-BA9B-88308CE45B19}"/>
              </c:ext>
            </c:extLst>
          </c:dPt>
          <c:dPt>
            <c:idx val="11"/>
            <c:marker>
              <c:symbol val="square"/>
              <c:size val="7"/>
              <c:spPr>
                <a:solidFill>
                  <a:srgbClr val="6EBE3C"/>
                </a:solidFill>
                <a:ln w="15875">
                  <a:solidFill>
                    <a:srgbClr val="6EBE3C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955-40AB-BA9B-88308CE45B19}"/>
              </c:ext>
            </c:extLst>
          </c:dPt>
          <c:dPt>
            <c:idx val="14"/>
            <c:marker>
              <c:symbol val="x"/>
              <c:size val="9"/>
              <c:spPr>
                <a:solidFill>
                  <a:schemeClr val="bg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955-40AB-BA9B-88308CE45B19}"/>
              </c:ext>
            </c:extLst>
          </c:dPt>
          <c:cat>
            <c:numRef>
              <c:f>'1.3.x HEB transport'!$J$4:$X$4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'1.3.x HEB transport'!$J$5:$X$5</c:f>
              <c:numCache>
                <c:formatCode>0.00%</c:formatCode>
                <c:ptCount val="15"/>
                <c:pt idx="0">
                  <c:v>6.0293868144100926E-2</c:v>
                </c:pt>
                <c:pt idx="1">
                  <c:v>6.6373236274754152E-2</c:v>
                </c:pt>
                <c:pt idx="2">
                  <c:v>6.7091701687927677E-2</c:v>
                </c:pt>
                <c:pt idx="3">
                  <c:v>6.8168100624809644E-2</c:v>
                </c:pt>
                <c:pt idx="4">
                  <c:v>0.11034626941936991</c:v>
                </c:pt>
                <c:pt idx="5">
                  <c:v>0.10315080798084772</c:v>
                </c:pt>
                <c:pt idx="6">
                  <c:v>0.10442674628695141</c:v>
                </c:pt>
                <c:pt idx="7">
                  <c:v>0.12094857219686393</c:v>
                </c:pt>
                <c:pt idx="8">
                  <c:v>0.12429999999999999</c:v>
                </c:pt>
                <c:pt idx="14" formatCode="0.0%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5-40AB-BA9B-88308CE45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74928"/>
        <c:axId val="475374600"/>
      </c:lineChart>
      <c:catAx>
        <c:axId val="47537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4753746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75374600"/>
        <c:scaling>
          <c:orientation val="minMax"/>
          <c:max val="0.310000000000000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47537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'1.3.2 EE'!$C$4</c:f>
              <c:strCache>
                <c:ptCount val="1"/>
                <c:pt idx="0">
                  <c:v>Primaire energieconsumptie</c:v>
                </c:pt>
              </c:strCache>
            </c:strRef>
          </c:tx>
          <c:spPr>
            <a:ln w="31750" cap="rnd">
              <a:solidFill>
                <a:srgbClr val="DD981D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DD981D"/>
              </a:solidFill>
              <a:ln w="9525">
                <a:solidFill>
                  <a:srgbClr val="DD981D"/>
                </a:solidFill>
              </a:ln>
              <a:effectLst/>
            </c:spPr>
          </c:marker>
          <c:dPt>
            <c:idx val="15"/>
            <c:marker>
              <c:symbol val="square"/>
              <c:size val="4"/>
              <c:spPr>
                <a:solidFill>
                  <a:srgbClr val="DD981D"/>
                </a:solidFill>
                <a:ln w="15875">
                  <a:solidFill>
                    <a:srgbClr val="DD981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BD0-4463-9F00-5E2668B75651}"/>
              </c:ext>
            </c:extLst>
          </c:dPt>
          <c:dLbls>
            <c:dLbl>
              <c:idx val="0"/>
              <c:layout>
                <c:manualLayout>
                  <c:x val="-4.3347569444444442E-2"/>
                  <c:y val="-5.644444444444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D0-4463-9F00-5E2668B75651}"/>
                </c:ext>
              </c:extLst>
            </c:dLbl>
            <c:dLbl>
              <c:idx val="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D0-4463-9F00-5E2668B75651}"/>
                </c:ext>
              </c:extLst>
            </c:dLbl>
            <c:dLbl>
              <c:idx val="2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D0-4463-9F00-5E2668B75651}"/>
                </c:ext>
              </c:extLst>
            </c:dLbl>
            <c:dLbl>
              <c:idx val="3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D0-4463-9F00-5E2668B75651}"/>
                </c:ext>
              </c:extLst>
            </c:dLbl>
            <c:dLbl>
              <c:idx val="4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D0-4463-9F00-5E2668B75651}"/>
                </c:ext>
              </c:extLst>
            </c:dLbl>
            <c:dLbl>
              <c:idx val="5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D0-4463-9F00-5E2668B75651}"/>
                </c:ext>
              </c:extLst>
            </c:dLbl>
            <c:dLbl>
              <c:idx val="6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D0-4463-9F00-5E2668B75651}"/>
                </c:ext>
              </c:extLst>
            </c:dLbl>
            <c:dLbl>
              <c:idx val="7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D0-4463-9F00-5E2668B75651}"/>
                </c:ext>
              </c:extLst>
            </c:dLbl>
            <c:dLbl>
              <c:idx val="8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D0-4463-9F00-5E2668B75651}"/>
                </c:ext>
              </c:extLst>
            </c:dLbl>
            <c:dLbl>
              <c:idx val="9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D0-4463-9F00-5E2668B75651}"/>
                </c:ext>
              </c:extLst>
            </c:dLbl>
            <c:dLbl>
              <c:idx val="10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D0-4463-9F00-5E2668B7565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D0-4463-9F00-5E2668B7565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D0-4463-9F00-5E2668B7565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D0-4463-9F00-5E2668B7565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D0-4463-9F00-5E2668B7565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D0-4463-9F00-5E2668B7565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D0-4463-9F00-5E2668B7565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D0-4463-9F00-5E2668B7565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66-4CEA-A68F-51EDBB380A7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'1.3.2 EE'!$B$20:$B$45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'1.3.2 EE'!$C$20:$C$45</c:f>
              <c:numCache>
                <c:formatCode>_ * #,##0.0_ ;_ * \-#,##0.0_ ;_ * "-"??_ ;_ @_ </c:formatCode>
                <c:ptCount val="26"/>
                <c:pt idx="0">
                  <c:v>51.621512853724141</c:v>
                </c:pt>
                <c:pt idx="1">
                  <c:v>51.462781733645826</c:v>
                </c:pt>
                <c:pt idx="2">
                  <c:v>50.382209220411248</c:v>
                </c:pt>
                <c:pt idx="3">
                  <c:v>51.185120405061241</c:v>
                </c:pt>
                <c:pt idx="4">
                  <c:v>50.083624492836009</c:v>
                </c:pt>
                <c:pt idx="5">
                  <c:v>53.369264231525115</c:v>
                </c:pt>
                <c:pt idx="6">
                  <c:v>49.503441542360001</c:v>
                </c:pt>
                <c:pt idx="7">
                  <c:v>47.074995018673285</c:v>
                </c:pt>
                <c:pt idx="8">
                  <c:v>48.634549514407887</c:v>
                </c:pt>
                <c:pt idx="9">
                  <c:v>45.237723407630959</c:v>
                </c:pt>
                <c:pt idx="10">
                  <c:v>45.655141024245786</c:v>
                </c:pt>
                <c:pt idx="11">
                  <c:v>48.453317730330895</c:v>
                </c:pt>
                <c:pt idx="12">
                  <c:v>48.486074380952068</c:v>
                </c:pt>
                <c:pt idx="13">
                  <c:v>46.444915789760614</c:v>
                </c:pt>
                <c:pt idx="14">
                  <c:v>48.400404938480676</c:v>
                </c:pt>
                <c:pt idx="15">
                  <c:v>43.84507413491626</c:v>
                </c:pt>
                <c:pt idx="16">
                  <c:v>48.751463065492473</c:v>
                </c:pt>
                <c:pt idx="17">
                  <c:v>45.22200791192234</c:v>
                </c:pt>
                <c:pt idx="18">
                  <c:v>42.060980186786196</c:v>
                </c:pt>
                <c:pt idx="19">
                  <c:v>42.508969626015514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BD0-4463-9F00-5E2668B75651}"/>
            </c:ext>
          </c:extLst>
        </c:ser>
        <c:ser>
          <c:idx val="1"/>
          <c:order val="1"/>
          <c:tx>
            <c:strRef>
              <c:f>'1.3.2 EE'!$D$4</c:f>
              <c:strCache>
                <c:ptCount val="1"/>
                <c:pt idx="0">
                  <c:v>Finale energieconsumptie</c:v>
                </c:pt>
              </c:strCache>
            </c:strRef>
          </c:tx>
          <c:spPr>
            <a:ln w="31750" cap="rnd">
              <a:solidFill>
                <a:srgbClr val="4D7358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4D7358"/>
              </a:solidFill>
              <a:ln w="9525">
                <a:solidFill>
                  <a:srgbClr val="4D7358"/>
                </a:solidFill>
              </a:ln>
              <a:effectLst/>
            </c:spPr>
          </c:marker>
          <c:dPt>
            <c:idx val="15"/>
            <c:marker>
              <c:symbol val="square"/>
              <c:size val="4"/>
              <c:spPr>
                <a:solidFill>
                  <a:srgbClr val="4D7358"/>
                </a:solidFill>
                <a:ln w="15875">
                  <a:solidFill>
                    <a:srgbClr val="4D735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5BD0-4463-9F00-5E2668B75651}"/>
              </c:ext>
            </c:extLst>
          </c:dPt>
          <c:dLbls>
            <c:dLbl>
              <c:idx val="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D0-4463-9F00-5E2668B75651}"/>
                </c:ext>
              </c:extLst>
            </c:dLbl>
            <c:dLbl>
              <c:idx val="2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BD0-4463-9F00-5E2668B75651}"/>
                </c:ext>
              </c:extLst>
            </c:dLbl>
            <c:dLbl>
              <c:idx val="3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BD0-4463-9F00-5E2668B75651}"/>
                </c:ext>
              </c:extLst>
            </c:dLbl>
            <c:dLbl>
              <c:idx val="4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BD0-4463-9F00-5E2668B75651}"/>
                </c:ext>
              </c:extLst>
            </c:dLbl>
            <c:dLbl>
              <c:idx val="5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BD0-4463-9F00-5E2668B75651}"/>
                </c:ext>
              </c:extLst>
            </c:dLbl>
            <c:dLbl>
              <c:idx val="6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BD0-4463-9F00-5E2668B75651}"/>
                </c:ext>
              </c:extLst>
            </c:dLbl>
            <c:dLbl>
              <c:idx val="7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BD0-4463-9F00-5E2668B75651}"/>
                </c:ext>
              </c:extLst>
            </c:dLbl>
            <c:dLbl>
              <c:idx val="8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BD0-4463-9F00-5E2668B75651}"/>
                </c:ext>
              </c:extLst>
            </c:dLbl>
            <c:dLbl>
              <c:idx val="9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BD0-4463-9F00-5E2668B75651}"/>
                </c:ext>
              </c:extLst>
            </c:dLbl>
            <c:dLbl>
              <c:idx val="10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BD0-4463-9F00-5E2668B7565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BD0-4463-9F00-5E2668B7565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BD0-4463-9F00-5E2668B7565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BD0-4463-9F00-5E2668B7565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BD0-4463-9F00-5E2668B7565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BD0-4463-9F00-5E2668B7565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BD0-4463-9F00-5E2668B7565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BD0-4463-9F00-5E2668B7565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DD-44D9-94D2-1AFC0F7F97F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'1.3.2 EE'!$B$20:$B$45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'1.3.2 EE'!$D$20:$D$45</c:f>
              <c:numCache>
                <c:formatCode>_ * #,##0.0_ ;_ * \-#,##0.0_ ;_ * "-"??_ ;_ @_ </c:formatCode>
                <c:ptCount val="26"/>
                <c:pt idx="0">
                  <c:v>36.841961237906602</c:v>
                </c:pt>
                <c:pt idx="1">
                  <c:v>36.485874158018355</c:v>
                </c:pt>
                <c:pt idx="2">
                  <c:v>35.230930034887379</c:v>
                </c:pt>
                <c:pt idx="3">
                  <c:v>36.929611809860063</c:v>
                </c:pt>
                <c:pt idx="4">
                  <c:v>34.775259636949166</c:v>
                </c:pt>
                <c:pt idx="5">
                  <c:v>38.104587511053374</c:v>
                </c:pt>
                <c:pt idx="6">
                  <c:v>35.316929268844362</c:v>
                </c:pt>
                <c:pt idx="7">
                  <c:v>35.433414791936393</c:v>
                </c:pt>
                <c:pt idx="8">
                  <c:v>36.604153656014297</c:v>
                </c:pt>
                <c:pt idx="9">
                  <c:v>34.332078694017618</c:v>
                </c:pt>
                <c:pt idx="10">
                  <c:v>35.925071904203712</c:v>
                </c:pt>
                <c:pt idx="11">
                  <c:v>36.384532259328445</c:v>
                </c:pt>
                <c:pt idx="12">
                  <c:v>36.066682954294684</c:v>
                </c:pt>
                <c:pt idx="13">
                  <c:v>36.327289161661817</c:v>
                </c:pt>
                <c:pt idx="14">
                  <c:v>35.634668696290419</c:v>
                </c:pt>
                <c:pt idx="15">
                  <c:v>33.130501043911195</c:v>
                </c:pt>
                <c:pt idx="16">
                  <c:v>35.720220624918163</c:v>
                </c:pt>
                <c:pt idx="17">
                  <c:v>33.406307045031575</c:v>
                </c:pt>
                <c:pt idx="18">
                  <c:v>32.608384715742808</c:v>
                </c:pt>
                <c:pt idx="19">
                  <c:v>33.401088975468141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5BD0-4463-9F00-5E2668B7565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25"/>
            <c:marker>
              <c:symbol val="x"/>
              <c:size val="9"/>
              <c:spPr>
                <a:noFill/>
                <a:ln w="9525">
                  <a:solidFill>
                    <a:srgbClr val="DD981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666-4CEA-A68F-51EDBB380A72}"/>
              </c:ext>
            </c:extLst>
          </c:dPt>
          <c:dLbls>
            <c:dLbl>
              <c:idx val="2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66-4CEA-A68F-51EDBB380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'1.3.2 EE'!$G$20:$G$45</c:f>
              <c:numCache>
                <c:formatCode>General</c:formatCode>
                <c:ptCount val="26"/>
                <c:pt idx="25" formatCode="_ * #,##0.0_ ;_ * \-#,##0.0_ ;_ * &quot;-&quot;??_ ;_ @_ ">
                  <c:v>36.521999999999998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66-4CEA-A68F-51EDBB380A7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25"/>
            <c:marker>
              <c:symbol val="x"/>
              <c:size val="9"/>
              <c:spPr>
                <a:noFill/>
                <a:ln w="9525">
                  <a:solidFill>
                    <a:srgbClr val="4D735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666-4CEA-A68F-51EDBB380A72}"/>
              </c:ext>
            </c:extLst>
          </c:dPt>
          <c:dLbls>
            <c:dLbl>
              <c:idx val="2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66-4CEA-A68F-51EDBB380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'1.3.2 EE'!$H$20:$H$45</c:f>
              <c:numCache>
                <c:formatCode>General</c:formatCode>
                <c:ptCount val="26"/>
                <c:pt idx="25" formatCode="_ * #,##0.0_ ;_ * \-#,##0.0_ ;_ * &quot;-&quot;??_ ;_ @_ ">
                  <c:v>29.934000000000001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66-4CEA-A68F-51EDBB380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836264"/>
        <c:axId val="45883724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rgbClr val="00755E"/>
                    </a:solidFill>
                    <a:round/>
                  </a:ln>
                  <a:effectLst/>
                </c:spPr>
                <c:marker>
                  <c:symbol val="x"/>
                  <c:size val="10"/>
                  <c:spPr>
                    <a:noFill/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Pt>
                  <c:idx val="15"/>
                  <c:marker>
                    <c:symbol val="x"/>
                    <c:size val="10"/>
                    <c:spPr>
                      <a:noFill/>
                      <a:ln w="9525">
                        <a:solidFill>
                          <a:srgbClr val="00755E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25-5BD0-4463-9F00-5E2668B75651}"/>
                    </c:ext>
                  </c:extLst>
                </c:dPt>
                <c:dPt>
                  <c:idx val="25"/>
                  <c:marker>
                    <c:symbol val="x"/>
                    <c:size val="7"/>
                    <c:spPr>
                      <a:noFill/>
                      <a:ln w="9525">
                        <a:solidFill>
                          <a:srgbClr val="00755E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26-5BD0-4463-9F00-5E2668B75651}"/>
                    </c:ext>
                  </c:extLst>
                </c:dPt>
                <c:dLbls>
                  <c:dLbl>
                    <c:idx val="25"/>
                    <c:layout>
                      <c:manualLayout>
                        <c:x val="-1.8623792248530214E-2"/>
                        <c:y val="4.634069092145720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6-5BD0-4463-9F00-5E2668B7565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endParaRPr lang="nl-B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'1.3.2 EE'!$B$20:$B$45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  <c:pt idx="19">
                        <c:v>2024</c:v>
                      </c:pt>
                      <c:pt idx="20">
                        <c:v>2025</c:v>
                      </c:pt>
                      <c:pt idx="21">
                        <c:v>2026</c:v>
                      </c:pt>
                      <c:pt idx="22">
                        <c:v>2027</c:v>
                      </c:pt>
                      <c:pt idx="23">
                        <c:v>2028</c:v>
                      </c:pt>
                      <c:pt idx="24">
                        <c:v>2029</c:v>
                      </c:pt>
                      <c:pt idx="25">
                        <c:v>2030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'1.3.2 EE'!$E$20:$E$45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25" formatCode="_ * #,##0.0_ ;_ * \-#,##0.0_ ;_ * &quot;-&quot;??_ ;_ @_ ">
                        <c:v>34.664000000000001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7-5BD0-4463-9F00-5E2668B75651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x"/>
                  <c:size val="10"/>
                  <c:spPr>
                    <a:noFill/>
                    <a:ln w="9525">
                      <a:solidFill>
                        <a:srgbClr val="94B43B"/>
                      </a:solidFill>
                    </a:ln>
                    <a:effectLst/>
                  </c:spPr>
                </c:marker>
                <c:dPt>
                  <c:idx val="25"/>
                  <c:marker>
                    <c:symbol val="x"/>
                    <c:size val="7"/>
                    <c:spPr>
                      <a:noFill/>
                      <a:ln w="9525">
                        <a:solidFill>
                          <a:srgbClr val="94B43B"/>
                        </a:solidFill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8-6666-4CEA-A68F-51EDBB380A72}"/>
                    </c:ext>
                  </c:extLst>
                </c:dPt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endParaRPr lang="nl-BE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'1.3.2 EE'!$B$20:$B$45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  <c:pt idx="19">
                        <c:v>2024</c:v>
                      </c:pt>
                      <c:pt idx="20">
                        <c:v>2025</c:v>
                      </c:pt>
                      <c:pt idx="21">
                        <c:v>2026</c:v>
                      </c:pt>
                      <c:pt idx="22">
                        <c:v>2027</c:v>
                      </c:pt>
                      <c:pt idx="23">
                        <c:v>2028</c:v>
                      </c:pt>
                      <c:pt idx="24">
                        <c:v>2029</c:v>
                      </c:pt>
                      <c:pt idx="25">
                        <c:v>2030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'1.3.2 EE'!$F$20:$F$45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25" formatCode="_ * #,##0.0_ ;_ * \-#,##0.0_ ;_ * &quot;-&quot;??_ ;_ @_ ">
                        <c:v>28.815000000000001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5BD0-4463-9F00-5E2668B75651}"/>
                  </c:ext>
                </c:extLst>
              </c15:ser>
            </c15:filteredLineSeries>
          </c:ext>
        </c:extLst>
      </c:lineChart>
      <c:catAx>
        <c:axId val="45883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458837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58837248"/>
        <c:scaling>
          <c:orientation val="minMax"/>
          <c:max val="55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nl-BE"/>
          </a:p>
        </c:txPr>
        <c:crossAx val="458836264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chart" Target="../charts/chart3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1903</xdr:colOff>
      <xdr:row>45</xdr:row>
      <xdr:rowOff>173578</xdr:rowOff>
    </xdr:from>
    <xdr:to>
      <xdr:col>5</xdr:col>
      <xdr:colOff>254697</xdr:colOff>
      <xdr:row>63</xdr:row>
      <xdr:rowOff>2474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961042F-B1B4-4A0B-8BD4-2D9527638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800400</xdr:colOff>
      <xdr:row>45</xdr:row>
      <xdr:rowOff>156117</xdr:rowOff>
    </xdr:from>
    <xdr:to>
      <xdr:col>13</xdr:col>
      <xdr:colOff>400161</xdr:colOff>
      <xdr:row>68</xdr:row>
      <xdr:rowOff>112002</xdr:rowOff>
    </xdr:to>
    <xdr:graphicFrame macro="">
      <xdr:nvGraphicFramePr>
        <xdr:cNvPr id="32" name="Grafiek 31">
          <a:extLst>
            <a:ext uri="{FF2B5EF4-FFF2-40B4-BE49-F238E27FC236}">
              <a16:creationId xmlns:a16="http://schemas.microsoft.com/office/drawing/2014/main" id="{FEF2AF6B-A2E2-B186-CBBC-52C6A97F1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550545</xdr:colOff>
      <xdr:row>42</xdr:row>
      <xdr:rowOff>133350</xdr:rowOff>
    </xdr:from>
    <xdr:to>
      <xdr:col>14</xdr:col>
      <xdr:colOff>58223</xdr:colOff>
      <xdr:row>45</xdr:row>
      <xdr:rowOff>57090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60434262-473A-81DF-7DA9-B32C58B10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31970" y="7648575"/>
          <a:ext cx="6676193" cy="476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601306</xdr:colOff>
      <xdr:row>14</xdr:row>
      <xdr:rowOff>0</xdr:rowOff>
    </xdr:from>
    <xdr:to>
      <xdr:col>7</xdr:col>
      <xdr:colOff>326137</xdr:colOff>
      <xdr:row>30</xdr:row>
      <xdr:rowOff>20475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DC87367-4FFD-48B3-B1F4-282FDE16C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135255</xdr:colOff>
      <xdr:row>40</xdr:row>
      <xdr:rowOff>91440</xdr:rowOff>
    </xdr:from>
    <xdr:to>
      <xdr:col>7</xdr:col>
      <xdr:colOff>465198</xdr:colOff>
      <xdr:row>57</xdr:row>
      <xdr:rowOff>103440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C8A687C-AC34-4BD0-AD4C-AB7DE87C0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41</xdr:row>
      <xdr:rowOff>171450</xdr:rowOff>
    </xdr:from>
    <xdr:to>
      <xdr:col>21</xdr:col>
      <xdr:colOff>78651</xdr:colOff>
      <xdr:row>64</xdr:row>
      <xdr:rowOff>127335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E72F235-7ACA-4735-97F1-C804E4045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342900</xdr:colOff>
      <xdr:row>39</xdr:row>
      <xdr:rowOff>15240</xdr:rowOff>
    </xdr:from>
    <xdr:to>
      <xdr:col>23</xdr:col>
      <xdr:colOff>76881</xdr:colOff>
      <xdr:row>41</xdr:row>
      <xdr:rowOff>102910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1AE8EB3C-9D68-72F2-A209-33C4E2754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47760" y="7940040"/>
          <a:ext cx="7856901" cy="457240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0.83331</cdr:x>
      <cdr:y>0.73227</cdr:y>
    </cdr:from>
    <cdr:to>
      <cdr:x>0.98876</cdr:x>
      <cdr:y>0.78315</cdr:y>
    </cdr:to>
    <cdr:sp macro="" textlink="">
      <cdr:nvSpPr>
        <cdr:cNvPr id="7" name="Tekstvak 6">
          <a:extLst xmlns:a="http://schemas.openxmlformats.org/drawingml/2006/main">
            <a:ext uri="{FF2B5EF4-FFF2-40B4-BE49-F238E27FC236}">
              <a16:creationId xmlns:a16="http://schemas.microsoft.com/office/drawing/2014/main" id="{D6443460-14E4-2E24-DF5B-946A06C0E560}"/>
            </a:ext>
          </a:extLst>
        </cdr:cNvPr>
        <cdr:cNvSpPr txBox="1"/>
      </cdr:nvSpPr>
      <cdr:spPr>
        <a:xfrm xmlns:a="http://schemas.openxmlformats.org/drawingml/2006/main">
          <a:off x="4952700" y="3015708"/>
          <a:ext cx="9239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BE" sz="1100"/>
        </a:p>
      </cdr:txBody>
    </cdr:sp>
  </cdr:relSizeAnchor>
  <cdr:relSizeAnchor xmlns:cdr="http://schemas.openxmlformats.org/drawingml/2006/chartDrawing">
    <cdr:from>
      <cdr:x>0.00052</cdr:x>
      <cdr:y>0.11421</cdr:y>
    </cdr:from>
    <cdr:to>
      <cdr:x>0.05932</cdr:x>
      <cdr:y>0.15742</cdr:y>
    </cdr:to>
    <cdr:sp macro="" textlink="">
      <cdr:nvSpPr>
        <cdr:cNvPr id="6" name="Tekstvak 1">
          <a:extLst xmlns:a="http://schemas.openxmlformats.org/drawingml/2006/main">
            <a:ext uri="{FF2B5EF4-FFF2-40B4-BE49-F238E27FC236}">
              <a16:creationId xmlns:a16="http://schemas.microsoft.com/office/drawing/2014/main" id="{22EC4D73-A61B-9063-9316-3F2CF8F81DB0}"/>
            </a:ext>
          </a:extLst>
        </cdr:cNvPr>
        <cdr:cNvSpPr txBox="1"/>
      </cdr:nvSpPr>
      <cdr:spPr>
        <a:xfrm xmlns:a="http://schemas.openxmlformats.org/drawingml/2006/main">
          <a:off x="3195" y="470335"/>
          <a:ext cx="361943" cy="17796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BE" sz="105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12</a:t>
          </a:r>
        </a:p>
      </cdr:txBody>
    </cdr:sp>
  </cdr:relSizeAnchor>
  <cdr:relSizeAnchor xmlns:cdr="http://schemas.openxmlformats.org/drawingml/2006/chartDrawing">
    <cdr:from>
      <cdr:x>0</cdr:x>
      <cdr:y>0.01003</cdr:y>
    </cdr:from>
    <cdr:to>
      <cdr:x>0.06396</cdr:x>
      <cdr:y>0.44992</cdr:y>
    </cdr:to>
    <cdr:grpSp>
      <cdr:nvGrpSpPr>
        <cdr:cNvPr id="9" name="Groep 8">
          <a:extLst xmlns:a="http://schemas.openxmlformats.org/drawingml/2006/main">
            <a:ext uri="{FF2B5EF4-FFF2-40B4-BE49-F238E27FC236}">
              <a16:creationId xmlns:a16="http://schemas.microsoft.com/office/drawing/2014/main" id="{A266D3E2-E0B3-D60F-2320-24A673E01C62}"/>
            </a:ext>
          </a:extLst>
        </cdr:cNvPr>
        <cdr:cNvGrpSpPr/>
      </cdr:nvGrpSpPr>
      <cdr:grpSpPr>
        <a:xfrm xmlns:a="http://schemas.openxmlformats.org/drawingml/2006/main">
          <a:off x="0" y="41383"/>
          <a:ext cx="393956" cy="1814955"/>
          <a:chOff x="0" y="41322"/>
          <a:chExt cx="393724" cy="1811585"/>
        </a:xfrm>
      </cdr:grpSpPr>
      <cdr:cxnSp macro="">
        <cdr:nvCxnSpPr>
          <cdr:cNvPr id="2" name="Rechte verbindingslijn 1">
            <a:extLst xmlns:a="http://schemas.openxmlformats.org/drawingml/2006/main">
              <a:ext uri="{FF2B5EF4-FFF2-40B4-BE49-F238E27FC236}">
                <a16:creationId xmlns:a16="http://schemas.microsoft.com/office/drawing/2014/main" id="{9C963771-C5E9-8133-CE02-BC3D913825E7}"/>
              </a:ext>
            </a:extLst>
          </cdr:cNvPr>
          <cdr:cNvCxnSpPr/>
        </cdr:nvCxnSpPr>
        <cdr:spPr>
          <a:xfrm xmlns:a="http://schemas.openxmlformats.org/drawingml/2006/main" flipH="1">
            <a:off x="41301" y="1671596"/>
            <a:ext cx="314318" cy="181311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>
                <a:lumMod val="65000"/>
                <a:lumOff val="35000"/>
              </a:schemeClr>
            </a:solidFill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" name="Rechte verbindingslijn 2">
            <a:extLst xmlns:a="http://schemas.openxmlformats.org/drawingml/2006/main">
              <a:ext uri="{FF2B5EF4-FFF2-40B4-BE49-F238E27FC236}">
                <a16:creationId xmlns:a16="http://schemas.microsoft.com/office/drawing/2014/main" id="{9C963771-C5E9-8133-CE02-BC3D913825E7}"/>
              </a:ext>
            </a:extLst>
          </cdr:cNvPr>
          <cdr:cNvCxnSpPr/>
        </cdr:nvCxnSpPr>
        <cdr:spPr>
          <a:xfrm xmlns:a="http://schemas.openxmlformats.org/drawingml/2006/main" flipH="1">
            <a:off x="41301" y="1623927"/>
            <a:ext cx="314318" cy="181311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>
                <a:lumMod val="65000"/>
                <a:lumOff val="35000"/>
              </a:schemeClr>
            </a:solidFill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Tekstvak 1">
            <a:extLst xmlns:a="http://schemas.openxmlformats.org/drawingml/2006/main">
              <a:ext uri="{FF2B5EF4-FFF2-40B4-BE49-F238E27FC236}">
                <a16:creationId xmlns:a16="http://schemas.microsoft.com/office/drawing/2014/main" id="{1654BE0F-96E9-E9E7-2021-022D24468627}"/>
              </a:ext>
            </a:extLst>
          </cdr:cNvPr>
          <cdr:cNvSpPr txBox="1"/>
        </cdr:nvSpPr>
        <cdr:spPr>
          <a:xfrm xmlns:a="http://schemas.openxmlformats.org/drawingml/2006/main">
            <a:off x="0" y="1376049"/>
            <a:ext cx="361943" cy="177965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nl-BE" sz="105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10</a:t>
            </a:r>
          </a:p>
        </cdr:txBody>
      </cdr:sp>
      <cdr:sp macro="" textlink="">
        <cdr:nvSpPr>
          <cdr:cNvPr id="5" name="Tekstvak 1">
            <a:extLst xmlns:a="http://schemas.openxmlformats.org/drawingml/2006/main">
              <a:ext uri="{FF2B5EF4-FFF2-40B4-BE49-F238E27FC236}">
                <a16:creationId xmlns:a16="http://schemas.microsoft.com/office/drawing/2014/main" id="{22EC4D73-A61B-9063-9316-3F2CF8F81DB0}"/>
              </a:ext>
            </a:extLst>
          </cdr:cNvPr>
          <cdr:cNvSpPr txBox="1"/>
        </cdr:nvSpPr>
        <cdr:spPr>
          <a:xfrm xmlns:a="http://schemas.openxmlformats.org/drawingml/2006/main">
            <a:off x="19062" y="927958"/>
            <a:ext cx="361943" cy="177965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nl-BE" sz="105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11</a:t>
            </a:r>
          </a:p>
        </cdr:txBody>
      </cdr:sp>
      <cdr:sp macro="" textlink="">
        <cdr:nvSpPr>
          <cdr:cNvPr id="8" name="Tekstvak 1">
            <a:extLst xmlns:a="http://schemas.openxmlformats.org/drawingml/2006/main">
              <a:ext uri="{FF2B5EF4-FFF2-40B4-BE49-F238E27FC236}">
                <a16:creationId xmlns:a16="http://schemas.microsoft.com/office/drawing/2014/main" id="{22EC4D73-A61B-9063-9316-3F2CF8F81DB0}"/>
              </a:ext>
            </a:extLst>
          </cdr:cNvPr>
          <cdr:cNvSpPr txBox="1"/>
        </cdr:nvSpPr>
        <cdr:spPr>
          <a:xfrm xmlns:a="http://schemas.openxmlformats.org/drawingml/2006/main">
            <a:off x="31781" y="41322"/>
            <a:ext cx="361943" cy="177965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nl-BE" sz="105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13</a:t>
            </a:r>
          </a:p>
        </cdr:txBody>
      </cdr: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4</xdr:col>
      <xdr:colOff>516209</xdr:colOff>
      <xdr:row>28</xdr:row>
      <xdr:rowOff>6285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951E4D03-C013-46ED-800C-349E28759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9</xdr:col>
      <xdr:colOff>478308</xdr:colOff>
      <xdr:row>28</xdr:row>
      <xdr:rowOff>3405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FAEDA7EF-5EDC-4EAD-B932-86B4A62B6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603211</xdr:colOff>
      <xdr:row>14</xdr:row>
      <xdr:rowOff>0</xdr:rowOff>
    </xdr:from>
    <xdr:to>
      <xdr:col>7</xdr:col>
      <xdr:colOff>152558</xdr:colOff>
      <xdr:row>31</xdr:row>
      <xdr:rowOff>12000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FE4F20AF-BF4F-4C2D-B02B-6537DBE35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605117</xdr:colOff>
      <xdr:row>14</xdr:row>
      <xdr:rowOff>0</xdr:rowOff>
    </xdr:from>
    <xdr:to>
      <xdr:col>17</xdr:col>
      <xdr:colOff>611999</xdr:colOff>
      <xdr:row>31</xdr:row>
      <xdr:rowOff>15810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FA976FD6-1EF2-4F6D-9157-DB54C5F33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39</xdr:row>
      <xdr:rowOff>133350</xdr:rowOff>
    </xdr:from>
    <xdr:to>
      <xdr:col>22</xdr:col>
      <xdr:colOff>1012050</xdr:colOff>
      <xdr:row>56</xdr:row>
      <xdr:rowOff>120585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078585C-2C07-4AAA-9EE8-D9D3DB1FC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0.44544</cdr:x>
      <cdr:y>0.4675</cdr:y>
    </cdr:from>
    <cdr:to>
      <cdr:x>0.53964</cdr:x>
      <cdr:y>0.54759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55ECCE93-7A06-996B-53C5-6ECB7D18970F}"/>
            </a:ext>
          </a:extLst>
        </cdr:cNvPr>
        <cdr:cNvSpPr txBox="1"/>
      </cdr:nvSpPr>
      <cdr:spPr>
        <a:xfrm xmlns:a="http://schemas.openxmlformats.org/drawingml/2006/main">
          <a:off x="2309154" y="1432331"/>
          <a:ext cx="488333" cy="245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BE" sz="10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0.60533</cdr:x>
      <cdr:y>0.46755</cdr:y>
    </cdr:from>
    <cdr:to>
      <cdr:x>0.72273</cdr:x>
      <cdr:y>0.54764</cdr:y>
    </cdr:to>
    <cdr:sp macro="" textlink="">
      <cdr:nvSpPr>
        <cdr:cNvPr id="3" name="Tekstvak 1">
          <a:extLst xmlns:a="http://schemas.openxmlformats.org/drawingml/2006/main">
            <a:ext uri="{FF2B5EF4-FFF2-40B4-BE49-F238E27FC236}">
              <a16:creationId xmlns:a16="http://schemas.microsoft.com/office/drawing/2014/main" id="{F83F8A0B-E9BC-4EF8-E68A-949C0DA9D132}"/>
            </a:ext>
          </a:extLst>
        </cdr:cNvPr>
        <cdr:cNvSpPr txBox="1"/>
      </cdr:nvSpPr>
      <cdr:spPr>
        <a:xfrm xmlns:a="http://schemas.openxmlformats.org/drawingml/2006/main">
          <a:off x="3138051" y="1432499"/>
          <a:ext cx="608601" cy="245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BE" sz="10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0.52539</cdr:x>
      <cdr:y>0.46761</cdr:y>
    </cdr:from>
    <cdr:to>
      <cdr:x>0.61959</cdr:x>
      <cdr:y>0.5477</cdr:y>
    </cdr:to>
    <cdr:sp macro="" textlink="">
      <cdr:nvSpPr>
        <cdr:cNvPr id="4" name="Tekstvak 1">
          <a:extLst xmlns:a="http://schemas.openxmlformats.org/drawingml/2006/main">
            <a:ext uri="{FF2B5EF4-FFF2-40B4-BE49-F238E27FC236}">
              <a16:creationId xmlns:a16="http://schemas.microsoft.com/office/drawing/2014/main" id="{65D58F17-EFEA-EB8F-E326-045323A5E5B9}"/>
            </a:ext>
          </a:extLst>
        </cdr:cNvPr>
        <cdr:cNvSpPr txBox="1"/>
      </cdr:nvSpPr>
      <cdr:spPr>
        <a:xfrm xmlns:a="http://schemas.openxmlformats.org/drawingml/2006/main">
          <a:off x="2723602" y="1432668"/>
          <a:ext cx="488333" cy="245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BE" sz="10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605117</xdr:colOff>
      <xdr:row>46</xdr:row>
      <xdr:rowOff>0</xdr:rowOff>
    </xdr:from>
    <xdr:to>
      <xdr:col>5</xdr:col>
      <xdr:colOff>107117</xdr:colOff>
      <xdr:row>63</xdr:row>
      <xdr:rowOff>15810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2833FDE-39C6-4D7A-BC5F-B440C3080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46</xdr:row>
      <xdr:rowOff>0</xdr:rowOff>
    </xdr:from>
    <xdr:to>
      <xdr:col>14</xdr:col>
      <xdr:colOff>239850</xdr:colOff>
      <xdr:row>68</xdr:row>
      <xdr:rowOff>131149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4C25DF6-8132-4B5D-9537-518F4D0EE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400050</xdr:colOff>
      <xdr:row>42</xdr:row>
      <xdr:rowOff>9525</xdr:rowOff>
    </xdr:from>
    <xdr:to>
      <xdr:col>13</xdr:col>
      <xdr:colOff>187984</xdr:colOff>
      <xdr:row>44</xdr:row>
      <xdr:rowOff>137098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2D41791C-71EF-D8D5-4AC6-56F9CF1A0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86325" y="7505700"/>
          <a:ext cx="4883809" cy="49904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4</xdr:col>
      <xdr:colOff>1238912</xdr:colOff>
      <xdr:row>63</xdr:row>
      <xdr:rowOff>1500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0CE295D-CADE-40DE-86F6-9F6BAAB3A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46</xdr:row>
      <xdr:rowOff>0</xdr:rowOff>
    </xdr:from>
    <xdr:to>
      <xdr:col>15</xdr:col>
      <xdr:colOff>23294</xdr:colOff>
      <xdr:row>68</xdr:row>
      <xdr:rowOff>111856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B3C3A002-E753-4167-A46B-899D5EB75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289560</xdr:colOff>
      <xdr:row>42</xdr:row>
      <xdr:rowOff>0</xdr:rowOff>
    </xdr:from>
    <xdr:to>
      <xdr:col>16</xdr:col>
      <xdr:colOff>86360</xdr:colOff>
      <xdr:row>44</xdr:row>
      <xdr:rowOff>28609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24E1DA1-BA7B-E9D0-15A8-736D07659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35780" y="8275320"/>
          <a:ext cx="7331075" cy="39627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6</xdr:col>
      <xdr:colOff>105213</xdr:colOff>
      <xdr:row>63</xdr:row>
      <xdr:rowOff>15810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3A30AC21-1FA5-43B5-9B44-4235CAF78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974684</xdr:colOff>
      <xdr:row>46</xdr:row>
      <xdr:rowOff>0</xdr:rowOff>
    </xdr:from>
    <xdr:to>
      <xdr:col>16</xdr:col>
      <xdr:colOff>482508</xdr:colOff>
      <xdr:row>68</xdr:row>
      <xdr:rowOff>134716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758DA43E-61ED-43B5-A435-ACFCD014F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457200</xdr:colOff>
      <xdr:row>43</xdr:row>
      <xdr:rowOff>38100</xdr:rowOff>
    </xdr:from>
    <xdr:to>
      <xdr:col>17</xdr:col>
      <xdr:colOff>206769</xdr:colOff>
      <xdr:row>45</xdr:row>
      <xdr:rowOff>60911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E4E63AC-282A-3EEF-D060-6FAFEC8EC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0" y="7696200"/>
          <a:ext cx="7013334" cy="38857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0.83331</cdr:x>
      <cdr:y>0.73227</cdr:y>
    </cdr:from>
    <cdr:to>
      <cdr:x>0.98876</cdr:x>
      <cdr:y>0.78315</cdr:y>
    </cdr:to>
    <cdr:sp macro="" textlink="">
      <cdr:nvSpPr>
        <cdr:cNvPr id="7" name="Tekstvak 6">
          <a:extLst xmlns:a="http://schemas.openxmlformats.org/drawingml/2006/main">
            <a:ext uri="{FF2B5EF4-FFF2-40B4-BE49-F238E27FC236}">
              <a16:creationId xmlns:a16="http://schemas.microsoft.com/office/drawing/2014/main" id="{D6443460-14E4-2E24-DF5B-946A06C0E560}"/>
            </a:ext>
          </a:extLst>
        </cdr:cNvPr>
        <cdr:cNvSpPr txBox="1"/>
      </cdr:nvSpPr>
      <cdr:spPr>
        <a:xfrm xmlns:a="http://schemas.openxmlformats.org/drawingml/2006/main">
          <a:off x="4952700" y="3015708"/>
          <a:ext cx="9239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BE" sz="1100"/>
        </a:p>
      </cdr:txBody>
    </cdr:sp>
  </cdr:relSizeAnchor>
  <cdr:relSizeAnchor xmlns:cdr="http://schemas.openxmlformats.org/drawingml/2006/chartDrawing">
    <cdr:from>
      <cdr:x>0</cdr:x>
      <cdr:y>0.0054</cdr:y>
    </cdr:from>
    <cdr:to>
      <cdr:x>0.06283</cdr:x>
      <cdr:y>0.31364</cdr:y>
    </cdr:to>
    <cdr:grpSp>
      <cdr:nvGrpSpPr>
        <cdr:cNvPr id="13" name="Groep 12">
          <a:extLst xmlns:a="http://schemas.openxmlformats.org/drawingml/2006/main">
            <a:ext uri="{FF2B5EF4-FFF2-40B4-BE49-F238E27FC236}">
              <a16:creationId xmlns:a16="http://schemas.microsoft.com/office/drawing/2014/main" id="{946C5BAC-9DC6-30F5-1F42-34FBAA30FC76}"/>
            </a:ext>
          </a:extLst>
        </cdr:cNvPr>
        <cdr:cNvGrpSpPr/>
      </cdr:nvGrpSpPr>
      <cdr:grpSpPr>
        <a:xfrm xmlns:a="http://schemas.openxmlformats.org/drawingml/2006/main">
          <a:off x="0" y="22239"/>
          <a:ext cx="374382" cy="1269428"/>
          <a:chOff x="0" y="22225"/>
          <a:chExt cx="374650" cy="1269458"/>
        </a:xfrm>
      </cdr:grpSpPr>
      <cdr:cxnSp macro="">
        <cdr:nvCxnSpPr>
          <cdr:cNvPr id="3" name="Rechte verbindingslijn 2">
            <a:extLst xmlns:a="http://schemas.openxmlformats.org/drawingml/2006/main">
              <a:ext uri="{FF2B5EF4-FFF2-40B4-BE49-F238E27FC236}">
                <a16:creationId xmlns:a16="http://schemas.microsoft.com/office/drawing/2014/main" id="{6678CC4B-5EDB-4508-CE56-7BFC7C8CE0E8}"/>
              </a:ext>
            </a:extLst>
          </cdr:cNvPr>
          <cdr:cNvCxnSpPr/>
        </cdr:nvCxnSpPr>
        <cdr:spPr>
          <a:xfrm xmlns:a="http://schemas.openxmlformats.org/drawingml/2006/main" flipH="1">
            <a:off x="18750" y="1110708"/>
            <a:ext cx="314325" cy="180975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>
                <a:lumMod val="65000"/>
                <a:lumOff val="35000"/>
              </a:schemeClr>
            </a:solidFill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Rechte verbindingslijn 8">
            <a:extLst xmlns:a="http://schemas.openxmlformats.org/drawingml/2006/main">
              <a:ext uri="{FF2B5EF4-FFF2-40B4-BE49-F238E27FC236}">
                <a16:creationId xmlns:a16="http://schemas.microsoft.com/office/drawing/2014/main" id="{B09777F6-56B4-1E5D-CC28-6240451E3497}"/>
              </a:ext>
            </a:extLst>
          </cdr:cNvPr>
          <cdr:cNvCxnSpPr/>
        </cdr:nvCxnSpPr>
        <cdr:spPr>
          <a:xfrm xmlns:a="http://schemas.openxmlformats.org/drawingml/2006/main" flipH="1">
            <a:off x="22225" y="1050925"/>
            <a:ext cx="314325" cy="180975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>
                <a:lumMod val="65000"/>
                <a:lumOff val="35000"/>
              </a:schemeClr>
            </a:solidFill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0" name="Tekstvak 9">
            <a:extLst xmlns:a="http://schemas.openxmlformats.org/drawingml/2006/main">
              <a:ext uri="{FF2B5EF4-FFF2-40B4-BE49-F238E27FC236}">
                <a16:creationId xmlns:a16="http://schemas.microsoft.com/office/drawing/2014/main" id="{7AF74330-4CC9-2EE6-CC23-9693FC7C6A05}"/>
              </a:ext>
            </a:extLst>
          </cdr:cNvPr>
          <cdr:cNvSpPr txBox="1"/>
        </cdr:nvSpPr>
        <cdr:spPr>
          <a:xfrm xmlns:a="http://schemas.openxmlformats.org/drawingml/2006/main">
            <a:off x="0" y="815433"/>
            <a:ext cx="361950" cy="219075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nl-BE" sz="105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50</a:t>
            </a:r>
          </a:p>
        </cdr:txBody>
      </cdr:sp>
      <cdr:sp macro="" textlink="">
        <cdr:nvSpPr>
          <cdr:cNvPr id="11" name="Tekstvak 1">
            <a:extLst xmlns:a="http://schemas.openxmlformats.org/drawingml/2006/main">
              <a:ext uri="{FF2B5EF4-FFF2-40B4-BE49-F238E27FC236}">
                <a16:creationId xmlns:a16="http://schemas.microsoft.com/office/drawing/2014/main" id="{57B8591C-F1B1-10C3-3318-E8CCD2937F74}"/>
              </a:ext>
            </a:extLst>
          </cdr:cNvPr>
          <cdr:cNvSpPr txBox="1"/>
        </cdr:nvSpPr>
        <cdr:spPr>
          <a:xfrm xmlns:a="http://schemas.openxmlformats.org/drawingml/2006/main">
            <a:off x="0" y="403225"/>
            <a:ext cx="361950" cy="219075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nl-BE" sz="105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55</a:t>
            </a:r>
          </a:p>
        </cdr:txBody>
      </cdr:sp>
      <cdr:sp macro="" textlink="">
        <cdr:nvSpPr>
          <cdr:cNvPr id="12" name="Tekstvak 1">
            <a:extLst xmlns:a="http://schemas.openxmlformats.org/drawingml/2006/main">
              <a:ext uri="{FF2B5EF4-FFF2-40B4-BE49-F238E27FC236}">
                <a16:creationId xmlns:a16="http://schemas.microsoft.com/office/drawing/2014/main" id="{CC90B159-EDCB-7D95-0467-A316AC3F3D82}"/>
              </a:ext>
            </a:extLst>
          </cdr:cNvPr>
          <cdr:cNvSpPr txBox="1"/>
        </cdr:nvSpPr>
        <cdr:spPr>
          <a:xfrm xmlns:a="http://schemas.openxmlformats.org/drawingml/2006/main">
            <a:off x="12700" y="22225"/>
            <a:ext cx="361950" cy="219075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nl-BE" sz="105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60</a:t>
            </a:r>
          </a:p>
        </cdr:txBody>
      </cdr:sp>
    </cdr:grp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589875</xdr:colOff>
      <xdr:row>42</xdr:row>
      <xdr:rowOff>173569</xdr:rowOff>
    </xdr:from>
    <xdr:to>
      <xdr:col>10</xdr:col>
      <xdr:colOff>411463</xdr:colOff>
      <xdr:row>65</xdr:row>
      <xdr:rowOff>113994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E0DEF0F-FDB1-4B93-829B-62DD83B16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9</xdr:col>
      <xdr:colOff>281030</xdr:colOff>
      <xdr:row>67</xdr:row>
      <xdr:rowOff>136620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569CCA3-0923-4042-AFB5-25A507DD6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342900</xdr:colOff>
      <xdr:row>42</xdr:row>
      <xdr:rowOff>161925</xdr:rowOff>
    </xdr:from>
    <xdr:to>
      <xdr:col>9</xdr:col>
      <xdr:colOff>117416</xdr:colOff>
      <xdr:row>44</xdr:row>
      <xdr:rowOff>55214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5A49191-C263-B813-D45F-84EDE7747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7734300"/>
          <a:ext cx="5556191" cy="24571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603212</xdr:colOff>
      <xdr:row>46</xdr:row>
      <xdr:rowOff>0</xdr:rowOff>
    </xdr:from>
    <xdr:to>
      <xdr:col>5</xdr:col>
      <xdr:colOff>420882</xdr:colOff>
      <xdr:row>63</xdr:row>
      <xdr:rowOff>12000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37256E3-A6E6-4FF9-95F1-409F40272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46</xdr:row>
      <xdr:rowOff>0</xdr:rowOff>
    </xdr:from>
    <xdr:to>
      <xdr:col>13</xdr:col>
      <xdr:colOff>281030</xdr:colOff>
      <xdr:row>68</xdr:row>
      <xdr:rowOff>125189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BC51A50D-9AA5-429E-BE8E-438511E51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28575</xdr:colOff>
      <xdr:row>42</xdr:row>
      <xdr:rowOff>142875</xdr:rowOff>
    </xdr:from>
    <xdr:to>
      <xdr:col>13</xdr:col>
      <xdr:colOff>496434</xdr:colOff>
      <xdr:row>45</xdr:row>
      <xdr:rowOff>60902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848D2886-3804-6960-FE25-06034014D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24350" y="7639050"/>
          <a:ext cx="6173334" cy="4647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</xdr:row>
      <xdr:rowOff>43815</xdr:rowOff>
    </xdr:from>
    <xdr:to>
      <xdr:col>16</xdr:col>
      <xdr:colOff>50025</xdr:colOff>
      <xdr:row>21</xdr:row>
      <xdr:rowOff>31050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4C5B6C46-D257-4C95-B8DF-1F846DFF5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0.34933</cdr:x>
      <cdr:y>0.46361</cdr:y>
    </cdr:from>
    <cdr:to>
      <cdr:x>0.44201</cdr:x>
      <cdr:y>0.53433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F82F62DC-4B8A-5385-8361-C9BA87E88447}"/>
            </a:ext>
          </a:extLst>
        </cdr:cNvPr>
        <cdr:cNvSpPr txBox="1"/>
      </cdr:nvSpPr>
      <cdr:spPr>
        <a:xfrm xmlns:a="http://schemas.openxmlformats.org/drawingml/2006/main">
          <a:off x="1811574" y="1418647"/>
          <a:ext cx="480630" cy="216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BE" sz="10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cdr:txBody>
    </cdr:sp>
  </cdr:relSizeAnchor>
  <cdr:relSizeAnchor xmlns:cdr="http://schemas.openxmlformats.org/drawingml/2006/chartDrawing">
    <cdr:from>
      <cdr:x>0.5035</cdr:x>
      <cdr:y>0.46474</cdr:y>
    </cdr:from>
    <cdr:to>
      <cdr:x>0.59619</cdr:x>
      <cdr:y>0.53546</cdr:y>
    </cdr:to>
    <cdr:sp macro="" textlink="">
      <cdr:nvSpPr>
        <cdr:cNvPr id="3" name="Tekstvak 1">
          <a:extLst xmlns:a="http://schemas.openxmlformats.org/drawingml/2006/main">
            <a:ext uri="{FF2B5EF4-FFF2-40B4-BE49-F238E27FC236}">
              <a16:creationId xmlns:a16="http://schemas.microsoft.com/office/drawing/2014/main" id="{46B82167-1364-3434-D08D-40DC9C1B24A5}"/>
            </a:ext>
          </a:extLst>
        </cdr:cNvPr>
        <cdr:cNvSpPr txBox="1"/>
      </cdr:nvSpPr>
      <cdr:spPr>
        <a:xfrm xmlns:a="http://schemas.openxmlformats.org/drawingml/2006/main">
          <a:off x="2611122" y="1422104"/>
          <a:ext cx="480682" cy="216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BE" sz="10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0.42549</cdr:x>
      <cdr:y>0.46586</cdr:y>
    </cdr:from>
    <cdr:to>
      <cdr:x>0.51818</cdr:x>
      <cdr:y>0.53658</cdr:y>
    </cdr:to>
    <cdr:sp macro="" textlink="">
      <cdr:nvSpPr>
        <cdr:cNvPr id="4" name="Tekstvak 1">
          <a:extLst xmlns:a="http://schemas.openxmlformats.org/drawingml/2006/main">
            <a:ext uri="{FF2B5EF4-FFF2-40B4-BE49-F238E27FC236}">
              <a16:creationId xmlns:a16="http://schemas.microsoft.com/office/drawing/2014/main" id="{F65FD13A-4D2D-9E2C-7C4F-FB1099E1AD20}"/>
            </a:ext>
          </a:extLst>
        </cdr:cNvPr>
        <cdr:cNvSpPr txBox="1"/>
      </cdr:nvSpPr>
      <cdr:spPr>
        <a:xfrm xmlns:a="http://schemas.openxmlformats.org/drawingml/2006/main">
          <a:off x="2206570" y="1425532"/>
          <a:ext cx="480681" cy="216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BE" sz="10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53340</xdr:rowOff>
    </xdr:from>
    <xdr:to>
      <xdr:col>16</xdr:col>
      <xdr:colOff>173850</xdr:colOff>
      <xdr:row>19</xdr:row>
      <xdr:rowOff>21525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FDCD0D77-DD71-47AC-AFDC-0197C4798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0.39362</cdr:x>
      <cdr:y>0.45613</cdr:y>
    </cdr:from>
    <cdr:to>
      <cdr:x>0.53266</cdr:x>
      <cdr:y>0.54238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68CE92AB-6183-0F5D-2ECB-C335BC2A43FE}"/>
            </a:ext>
          </a:extLst>
        </cdr:cNvPr>
        <cdr:cNvSpPr txBox="1"/>
      </cdr:nvSpPr>
      <cdr:spPr>
        <a:xfrm xmlns:a="http://schemas.openxmlformats.org/drawingml/2006/main">
          <a:off x="2040546" y="1388799"/>
          <a:ext cx="720783" cy="262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BE" sz="10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cdr:txBody>
    </cdr:sp>
  </cdr:relSizeAnchor>
  <cdr:relSizeAnchor xmlns:cdr="http://schemas.openxmlformats.org/drawingml/2006/chartDrawing">
    <cdr:from>
      <cdr:x>0.46898</cdr:x>
      <cdr:y>0.45455</cdr:y>
    </cdr:from>
    <cdr:to>
      <cdr:x>0.60802</cdr:x>
      <cdr:y>0.5408</cdr:y>
    </cdr:to>
    <cdr:sp macro="" textlink="">
      <cdr:nvSpPr>
        <cdr:cNvPr id="4" name="Tekstvak 1">
          <a:extLst xmlns:a="http://schemas.openxmlformats.org/drawingml/2006/main">
            <a:ext uri="{FF2B5EF4-FFF2-40B4-BE49-F238E27FC236}">
              <a16:creationId xmlns:a16="http://schemas.microsoft.com/office/drawing/2014/main" id="{4382EFAA-DFCC-76E2-1415-383F5FAEE068}"/>
            </a:ext>
          </a:extLst>
        </cdr:cNvPr>
        <cdr:cNvSpPr txBox="1"/>
      </cdr:nvSpPr>
      <cdr:spPr>
        <a:xfrm xmlns:a="http://schemas.openxmlformats.org/drawingml/2006/main">
          <a:off x="2431192" y="1380544"/>
          <a:ext cx="720784" cy="261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BE" sz="10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0.54433</cdr:x>
      <cdr:y>0.45455</cdr:y>
    </cdr:from>
    <cdr:to>
      <cdr:x>0.68337</cdr:x>
      <cdr:y>0.5408</cdr:y>
    </cdr:to>
    <cdr:sp macro="" textlink="">
      <cdr:nvSpPr>
        <cdr:cNvPr id="5" name="Tekstvak 1">
          <a:extLst xmlns:a="http://schemas.openxmlformats.org/drawingml/2006/main">
            <a:ext uri="{FF2B5EF4-FFF2-40B4-BE49-F238E27FC236}">
              <a16:creationId xmlns:a16="http://schemas.microsoft.com/office/drawing/2014/main" id="{5D511E8D-F41E-8783-2D6C-799ECF74847C}"/>
            </a:ext>
          </a:extLst>
        </cdr:cNvPr>
        <cdr:cNvSpPr txBox="1"/>
      </cdr:nvSpPr>
      <cdr:spPr>
        <a:xfrm xmlns:a="http://schemas.openxmlformats.org/drawingml/2006/main">
          <a:off x="2821807" y="1380544"/>
          <a:ext cx="720783" cy="261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BE" sz="10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586739</xdr:colOff>
      <xdr:row>44</xdr:row>
      <xdr:rowOff>175249</xdr:rowOff>
    </xdr:from>
    <xdr:to>
      <xdr:col>9</xdr:col>
      <xdr:colOff>542798</xdr:colOff>
      <xdr:row>67</xdr:row>
      <xdr:rowOff>115675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2F4CF12B-4658-4B69-BC8A-82F26D933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581025</xdr:colOff>
      <xdr:row>41</xdr:row>
      <xdr:rowOff>171450</xdr:rowOff>
    </xdr:from>
    <xdr:to>
      <xdr:col>9</xdr:col>
      <xdr:colOff>363048</xdr:colOff>
      <xdr:row>43</xdr:row>
      <xdr:rowOff>131405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A3A9CE20-227C-30ED-5612-04CFD0B5B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7639050"/>
          <a:ext cx="6460953" cy="32190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134647</xdr:colOff>
      <xdr:row>46</xdr:row>
      <xdr:rowOff>125189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49697CB-BD50-4922-B16D-C85FC243C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12660</xdr:colOff>
      <xdr:row>25</xdr:row>
      <xdr:rowOff>36195</xdr:rowOff>
    </xdr:from>
    <xdr:to>
      <xdr:col>9</xdr:col>
      <xdr:colOff>85260</xdr:colOff>
      <xdr:row>47</xdr:row>
      <xdr:rowOff>178530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9362214-B284-47B5-8906-1B40A134B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179293</xdr:rowOff>
    </xdr:from>
    <xdr:to>
      <xdr:col>5</xdr:col>
      <xdr:colOff>244219</xdr:colOff>
      <xdr:row>63</xdr:row>
      <xdr:rowOff>11999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BDF9144-A3FD-4C3F-8A33-3E5BFF0DD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807762</xdr:colOff>
      <xdr:row>46</xdr:row>
      <xdr:rowOff>80011</xdr:rowOff>
    </xdr:from>
    <xdr:to>
      <xdr:col>13</xdr:col>
      <xdr:colOff>403888</xdr:colOff>
      <xdr:row>69</xdr:row>
      <xdr:rowOff>32094</xdr:rowOff>
    </xdr:to>
    <xdr:graphicFrame macro="">
      <xdr:nvGraphicFramePr>
        <xdr:cNvPr id="19" name="Grafiek 18">
          <a:extLst>
            <a:ext uri="{FF2B5EF4-FFF2-40B4-BE49-F238E27FC236}">
              <a16:creationId xmlns:a16="http://schemas.microsoft.com/office/drawing/2014/main" id="{E6A09307-35D9-A249-3C06-57628BA0F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552450</xdr:colOff>
      <xdr:row>43</xdr:row>
      <xdr:rowOff>28575</xdr:rowOff>
    </xdr:from>
    <xdr:to>
      <xdr:col>14</xdr:col>
      <xdr:colOff>174409</xdr:colOff>
      <xdr:row>45</xdr:row>
      <xdr:rowOff>57100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E265B07-9A41-FB16-D5ED-B84FD9B8B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33875" y="7886700"/>
          <a:ext cx="6807619" cy="400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27900</xdr:colOff>
      <xdr:row>25</xdr:row>
      <xdr:rowOff>19050</xdr:rowOff>
    </xdr:from>
    <xdr:to>
      <xdr:col>9</xdr:col>
      <xdr:colOff>108120</xdr:colOff>
      <xdr:row>47</xdr:row>
      <xdr:rowOff>155670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D0E4D265-47E7-4EEC-9680-B2A2D93D4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554577</xdr:colOff>
      <xdr:row>25</xdr:row>
      <xdr:rowOff>3022</xdr:rowOff>
    </xdr:from>
    <xdr:to>
      <xdr:col>8</xdr:col>
      <xdr:colOff>96018</xdr:colOff>
      <xdr:row>47</xdr:row>
      <xdr:rowOff>134171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594333</xdr:colOff>
      <xdr:row>6</xdr:row>
      <xdr:rowOff>19029</xdr:rowOff>
    </xdr:from>
    <xdr:to>
      <xdr:col>25</xdr:col>
      <xdr:colOff>247833</xdr:colOff>
      <xdr:row>28</xdr:row>
      <xdr:rowOff>133034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4BA434B6-DF4D-CF59-9B38-08F235E90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0.19514</cdr:y>
    </cdr:from>
    <cdr:to>
      <cdr:x>0.06066</cdr:x>
      <cdr:y>0.24836</cdr:y>
    </cdr:to>
    <cdr:sp macro="" textlink="">
      <cdr:nvSpPr>
        <cdr:cNvPr id="4" name="Tekstvak 1">
          <a:extLst xmlns:a="http://schemas.openxmlformats.org/drawingml/2006/main">
            <a:ext uri="{FF2B5EF4-FFF2-40B4-BE49-F238E27FC236}">
              <a16:creationId xmlns:a16="http://schemas.microsoft.com/office/drawing/2014/main" id="{B9B1FE60-5F13-FA13-1FCD-B58F2369B824}"/>
            </a:ext>
          </a:extLst>
        </cdr:cNvPr>
        <cdr:cNvSpPr txBox="1"/>
      </cdr:nvSpPr>
      <cdr:spPr>
        <a:xfrm xmlns:a="http://schemas.openxmlformats.org/drawingml/2006/main">
          <a:off x="0" y="803275"/>
          <a:ext cx="361719" cy="2190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BE" sz="105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35</a:t>
          </a:r>
        </a:p>
      </cdr:txBody>
    </cdr:sp>
  </cdr:relSizeAnchor>
  <cdr:relSizeAnchor xmlns:cdr="http://schemas.openxmlformats.org/drawingml/2006/chartDrawing">
    <cdr:from>
      <cdr:x>0.00053</cdr:x>
      <cdr:y>0.05858</cdr:y>
    </cdr:from>
    <cdr:to>
      <cdr:x>0.0612</cdr:x>
      <cdr:y>0.33167</cdr:y>
    </cdr:to>
    <cdr:grpSp>
      <cdr:nvGrpSpPr>
        <cdr:cNvPr id="6" name="Groep 5">
          <a:extLst xmlns:a="http://schemas.openxmlformats.org/drawingml/2006/main">
            <a:ext uri="{FF2B5EF4-FFF2-40B4-BE49-F238E27FC236}">
              <a16:creationId xmlns:a16="http://schemas.microsoft.com/office/drawing/2014/main" id="{F23CF6F3-CF7D-21F4-D3CE-4CCA74843350}"/>
            </a:ext>
          </a:extLst>
        </cdr:cNvPr>
        <cdr:cNvGrpSpPr/>
      </cdr:nvGrpSpPr>
      <cdr:grpSpPr>
        <a:xfrm xmlns:a="http://schemas.openxmlformats.org/drawingml/2006/main">
          <a:off x="3155" y="240805"/>
          <a:ext cx="361175" cy="1122590"/>
          <a:chOff x="3175" y="241347"/>
          <a:chExt cx="361719" cy="1125211"/>
        </a:xfrm>
      </cdr:grpSpPr>
      <cdr:cxnSp macro="">
        <cdr:nvCxnSpPr>
          <cdr:cNvPr id="2" name="Rechte verbindingslijn 1">
            <a:extLst xmlns:a="http://schemas.openxmlformats.org/drawingml/2006/main">
              <a:ext uri="{FF2B5EF4-FFF2-40B4-BE49-F238E27FC236}">
                <a16:creationId xmlns:a16="http://schemas.microsoft.com/office/drawing/2014/main" id="{2BC5B516-BE58-08BA-3B57-2485EB420DE7}"/>
              </a:ext>
            </a:extLst>
          </cdr:cNvPr>
          <cdr:cNvCxnSpPr/>
        </cdr:nvCxnSpPr>
        <cdr:spPr>
          <a:xfrm xmlns:a="http://schemas.openxmlformats.org/drawingml/2006/main" flipH="1">
            <a:off x="31750" y="1185415"/>
            <a:ext cx="314124" cy="181143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>
                <a:lumMod val="65000"/>
                <a:lumOff val="35000"/>
              </a:schemeClr>
            </a:solidFill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" name="Rechte verbindingslijn 2">
            <a:extLst xmlns:a="http://schemas.openxmlformats.org/drawingml/2006/main">
              <a:ext uri="{FF2B5EF4-FFF2-40B4-BE49-F238E27FC236}">
                <a16:creationId xmlns:a16="http://schemas.microsoft.com/office/drawing/2014/main" id="{2BC5B516-BE58-08BA-3B57-2485EB420DE7}"/>
              </a:ext>
            </a:extLst>
          </cdr:cNvPr>
          <cdr:cNvCxnSpPr/>
        </cdr:nvCxnSpPr>
        <cdr:spPr>
          <a:xfrm xmlns:a="http://schemas.openxmlformats.org/drawingml/2006/main" flipH="1">
            <a:off x="22225" y="1109162"/>
            <a:ext cx="314124" cy="181143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>
                <a:lumMod val="65000"/>
                <a:lumOff val="35000"/>
              </a:schemeClr>
            </a:solidFill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5" name="Tekstvak 1">
            <a:extLst xmlns:a="http://schemas.openxmlformats.org/drawingml/2006/main">
              <a:ext uri="{FF2B5EF4-FFF2-40B4-BE49-F238E27FC236}">
                <a16:creationId xmlns:a16="http://schemas.microsoft.com/office/drawing/2014/main" id="{B9B1FE60-5F13-FA13-1FCD-B58F2369B824}"/>
              </a:ext>
            </a:extLst>
          </cdr:cNvPr>
          <cdr:cNvSpPr txBox="1"/>
        </cdr:nvSpPr>
        <cdr:spPr>
          <a:xfrm xmlns:a="http://schemas.openxmlformats.org/drawingml/2006/main">
            <a:off x="3175" y="241347"/>
            <a:ext cx="361719" cy="219278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nl-BE" sz="105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40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5</xdr:col>
      <xdr:colOff>244219</xdr:colOff>
      <xdr:row>63</xdr:row>
      <xdr:rowOff>12000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1274835-5BAC-4CD5-8229-B21E8059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45</xdr:row>
      <xdr:rowOff>175260</xdr:rowOff>
    </xdr:from>
    <xdr:to>
      <xdr:col>13</xdr:col>
      <xdr:colOff>403846</xdr:colOff>
      <xdr:row>67</xdr:row>
      <xdr:rowOff>296864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71110D4B-4F93-4A78-8BD2-183414E34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266700</xdr:colOff>
      <xdr:row>43</xdr:row>
      <xdr:rowOff>47625</xdr:rowOff>
    </xdr:from>
    <xdr:to>
      <xdr:col>13</xdr:col>
      <xdr:colOff>98390</xdr:colOff>
      <xdr:row>45</xdr:row>
      <xdr:rowOff>95198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E328D18-DA2F-EBD0-B65E-DB4407876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48225" y="7696200"/>
          <a:ext cx="5363810" cy="4228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173573</xdr:rowOff>
    </xdr:from>
    <xdr:to>
      <xdr:col>10</xdr:col>
      <xdr:colOff>112941</xdr:colOff>
      <xdr:row>35</xdr:row>
      <xdr:rowOff>113998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51DEAC1E-85EB-4E92-B4A2-A9A1A8782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0.52688</cdr:x>
      <cdr:y>0.3834</cdr:y>
    </cdr:from>
    <cdr:to>
      <cdr:x>0.87646</cdr:x>
      <cdr:y>0.45359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30712593-0701-BADC-3603-223F646F347E}"/>
            </a:ext>
          </a:extLst>
        </cdr:cNvPr>
        <cdr:cNvSpPr txBox="1"/>
      </cdr:nvSpPr>
      <cdr:spPr>
        <a:xfrm xmlns:a="http://schemas.openxmlformats.org/drawingml/2006/main">
          <a:off x="3158011" y="1558205"/>
          <a:ext cx="2095306" cy="285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BE" sz="105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Baseline richtlijn 2018/2001</a:t>
          </a:r>
        </a:p>
      </cdr:txBody>
    </cdr:sp>
  </cdr:relSizeAnchor>
  <cdr:relSizeAnchor xmlns:cdr="http://schemas.openxmlformats.org/drawingml/2006/chartDrawing">
    <cdr:from>
      <cdr:x>0.69124</cdr:x>
      <cdr:y>0.03556</cdr:y>
    </cdr:from>
    <cdr:to>
      <cdr:x>0.9649</cdr:x>
      <cdr:y>0.10575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9D9077FC-0F54-2A2D-FADA-CF11BC09126C}"/>
            </a:ext>
          </a:extLst>
        </cdr:cNvPr>
        <cdr:cNvSpPr txBox="1"/>
      </cdr:nvSpPr>
      <cdr:spPr>
        <a:xfrm xmlns:a="http://schemas.openxmlformats.org/drawingml/2006/main">
          <a:off x="4133849" y="146050"/>
          <a:ext cx="1636583" cy="288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BE" sz="105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Belgische doelstelling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597494</xdr:colOff>
      <xdr:row>8</xdr:row>
      <xdr:rowOff>169758</xdr:rowOff>
    </xdr:from>
    <xdr:to>
      <xdr:col>11</xdr:col>
      <xdr:colOff>486318</xdr:colOff>
      <xdr:row>31</xdr:row>
      <xdr:rowOff>113993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D502EBF-4627-4A55-8004-E374BDF82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514344</xdr:colOff>
      <xdr:row>49</xdr:row>
      <xdr:rowOff>167854</xdr:rowOff>
    </xdr:from>
    <xdr:to>
      <xdr:col>16</xdr:col>
      <xdr:colOff>403168</xdr:colOff>
      <xdr:row>72</xdr:row>
      <xdr:rowOff>115899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FA7958B-8DFF-4488-8240-21346F911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4-04-11T09:12:58.35" personId="{00000000-0000-0000-0000-000000000000}" id="{A9C48403-4C1F-49DA-A609-A8BFD9D8F825}">
    <text>vanaf 2024 niet meer in OPEC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customProperty" Target="../customProperty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customProperty" Target="../customProperty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3.xml"/><Relationship Id="rId1" Type="http://schemas.openxmlformats.org/officeDocument/2006/relationships/customProperty" Target="../customProperty18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customProperty" Target="../customProperty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customProperty" Target="../customProperty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customProperty" Target="../customProperty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customProperty" Target="../customProperty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customProperty" Target="../customProperty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80"/>
  <sheetViews>
    <sheetView tabSelected="1" zoomScaleNormal="100" workbookViewId="0"/>
  </sheetViews>
  <sheetFormatPr defaultColWidth="9.109375" defaultRowHeight="14.4" x14ac:dyDescent="0.3"/>
  <cols>
    <col min="1" max="1" width="10.109375" customWidth="1"/>
    <col min="3" max="10" width="12" customWidth="1"/>
    <col min="12" max="18" width="12" customWidth="1"/>
    <col min="20" max="20" width="12.6640625" bestFit="1" customWidth="1"/>
    <col min="21" max="25" width="12" customWidth="1"/>
    <col min="26" max="26" width="12.6640625" bestFit="1" customWidth="1"/>
  </cols>
  <sheetData>
    <row r="1" spans="1:26" ht="18" x14ac:dyDescent="0.35">
      <c r="A1" s="1" t="s">
        <v>0</v>
      </c>
    </row>
    <row r="3" spans="1:26" ht="15.6" x14ac:dyDescent="0.3">
      <c r="C3" s="3" t="s">
        <v>4</v>
      </c>
      <c r="L3" s="3" t="s">
        <v>5</v>
      </c>
      <c r="T3" s="3" t="s">
        <v>6</v>
      </c>
    </row>
    <row r="4" spans="1:26" s="2" customFormat="1" ht="45" customHeight="1" x14ac:dyDescent="0.3">
      <c r="C4" s="2" t="s">
        <v>159</v>
      </c>
      <c r="D4" s="2" t="s">
        <v>66</v>
      </c>
      <c r="E4" s="2" t="s">
        <v>160</v>
      </c>
      <c r="F4" s="2" t="s">
        <v>158</v>
      </c>
      <c r="G4" s="2" t="s">
        <v>161</v>
      </c>
      <c r="H4" s="2" t="s">
        <v>90</v>
      </c>
      <c r="I4" s="2" t="s">
        <v>1</v>
      </c>
      <c r="J4" s="2" t="s">
        <v>2</v>
      </c>
      <c r="L4" s="2" t="s">
        <v>65</v>
      </c>
      <c r="M4" s="2" t="s">
        <v>66</v>
      </c>
      <c r="N4" s="2" t="s">
        <v>67</v>
      </c>
      <c r="O4" s="2" t="s">
        <v>68</v>
      </c>
      <c r="P4" s="2" t="s">
        <v>69</v>
      </c>
      <c r="Q4" s="2" t="s">
        <v>90</v>
      </c>
      <c r="R4" s="2" t="s">
        <v>1</v>
      </c>
      <c r="S4" s="2" t="s">
        <v>140</v>
      </c>
      <c r="T4" s="2" t="s">
        <v>65</v>
      </c>
      <c r="U4" s="2" t="s">
        <v>66</v>
      </c>
      <c r="V4" s="2" t="s">
        <v>67</v>
      </c>
      <c r="W4" s="2" t="s">
        <v>68</v>
      </c>
      <c r="X4" s="2" t="s">
        <v>69</v>
      </c>
      <c r="Y4" s="2" t="s">
        <v>90</v>
      </c>
      <c r="Z4" s="2" t="s">
        <v>1</v>
      </c>
    </row>
    <row r="5" spans="1:26" x14ac:dyDescent="0.3">
      <c r="A5" t="s">
        <v>3</v>
      </c>
      <c r="B5">
        <v>1990</v>
      </c>
      <c r="C5" s="4">
        <v>18560.651013900824</v>
      </c>
      <c r="D5" s="4">
        <v>8168.9757565932177</v>
      </c>
      <c r="E5" s="4">
        <v>10567.138721696761</v>
      </c>
      <c r="F5" s="4">
        <v>11020.292347377472</v>
      </c>
      <c r="G5" s="4">
        <v>781.09295882296738</v>
      </c>
      <c r="H5" s="4">
        <v>-320.20636285468618</v>
      </c>
      <c r="I5" s="4">
        <v>48777.944435536556</v>
      </c>
      <c r="J5" s="4">
        <v>0</v>
      </c>
      <c r="K5" s="5"/>
      <c r="L5" s="7">
        <v>18.560651013900824</v>
      </c>
      <c r="M5" s="7">
        <v>8.168975756593218</v>
      </c>
      <c r="N5" s="7">
        <v>10.567138721696761</v>
      </c>
      <c r="O5" s="7">
        <v>11.020292347377472</v>
      </c>
      <c r="P5" s="7">
        <v>0.78109295882296736</v>
      </c>
      <c r="Q5" s="7">
        <v>-0.32020636285468618</v>
      </c>
      <c r="R5" s="7">
        <v>48.777944435536554</v>
      </c>
      <c r="S5" s="5"/>
      <c r="T5" s="4">
        <v>777097.33664999972</v>
      </c>
      <c r="U5" s="4">
        <v>342018.67697704484</v>
      </c>
      <c r="V5" s="4">
        <v>442424.96400000004</v>
      </c>
      <c r="W5" s="4">
        <v>461397.60000000003</v>
      </c>
      <c r="X5" s="4">
        <v>32702.799999999999</v>
      </c>
      <c r="Y5" s="4">
        <v>-13406.400000000001</v>
      </c>
      <c r="Z5" s="4">
        <v>2042234.9776270445</v>
      </c>
    </row>
    <row r="6" spans="1:26" x14ac:dyDescent="0.3">
      <c r="A6" t="s">
        <v>3</v>
      </c>
      <c r="B6">
        <v>1991</v>
      </c>
      <c r="C6" s="4">
        <v>20393.551150042997</v>
      </c>
      <c r="D6" s="4">
        <v>8734.427997908515</v>
      </c>
      <c r="E6" s="4">
        <v>10056.301829559572</v>
      </c>
      <c r="F6" s="4">
        <v>11056.147893379193</v>
      </c>
      <c r="G6" s="4">
        <v>810.12228909907321</v>
      </c>
      <c r="H6" s="4">
        <v>-158.81341358555454</v>
      </c>
      <c r="I6" s="4">
        <v>50891.7377464038</v>
      </c>
      <c r="J6" s="4">
        <v>0</v>
      </c>
      <c r="K6" s="5"/>
      <c r="L6" s="7">
        <v>20.393551150042995</v>
      </c>
      <c r="M6" s="7">
        <v>8.7344279979085151</v>
      </c>
      <c r="N6" s="7">
        <v>10.056301829559573</v>
      </c>
      <c r="O6" s="7">
        <v>11.056147893379194</v>
      </c>
      <c r="P6" s="7">
        <v>0.81012228909907325</v>
      </c>
      <c r="Q6" s="7">
        <v>-0.15881341358555454</v>
      </c>
      <c r="R6" s="7">
        <v>50.891737746403798</v>
      </c>
      <c r="S6" s="5"/>
      <c r="T6" s="4">
        <v>853837.19955000025</v>
      </c>
      <c r="U6" s="4">
        <v>365693.03141643375</v>
      </c>
      <c r="V6" s="4">
        <v>421037.24500000017</v>
      </c>
      <c r="W6" s="4">
        <v>462898.8000000001</v>
      </c>
      <c r="X6" s="4">
        <v>33918.199999999997</v>
      </c>
      <c r="Y6" s="4">
        <v>-6649.199999999998</v>
      </c>
      <c r="Z6" s="4">
        <v>2130735.2759664343</v>
      </c>
    </row>
    <row r="7" spans="1:26" x14ac:dyDescent="0.3">
      <c r="A7" t="s">
        <v>3</v>
      </c>
      <c r="B7">
        <v>1992</v>
      </c>
      <c r="C7" s="4">
        <v>21135.488754418646</v>
      </c>
      <c r="D7" s="4">
        <v>9049.6425019598828</v>
      </c>
      <c r="E7" s="4">
        <v>9191.4700487245664</v>
      </c>
      <c r="F7" s="4">
        <v>11209.630266552022</v>
      </c>
      <c r="G7" s="4">
        <v>850.81685296646606</v>
      </c>
      <c r="H7" s="4">
        <v>11.006018916594996</v>
      </c>
      <c r="I7" s="4">
        <v>51448.054443538174</v>
      </c>
      <c r="J7" s="4">
        <v>0</v>
      </c>
      <c r="K7" s="5"/>
      <c r="L7" s="7">
        <v>21.135488754418645</v>
      </c>
      <c r="M7" s="7">
        <v>9.0496425019598821</v>
      </c>
      <c r="N7" s="7">
        <v>9.1914700487245664</v>
      </c>
      <c r="O7" s="7">
        <v>11.209630266552022</v>
      </c>
      <c r="P7" s="7">
        <v>0.85081685296646603</v>
      </c>
      <c r="Q7" s="7">
        <v>1.1006018916594997E-2</v>
      </c>
      <c r="R7" s="7">
        <v>51.448054443538176</v>
      </c>
      <c r="S7" s="5"/>
      <c r="T7" s="4">
        <v>884900.64316999994</v>
      </c>
      <c r="U7" s="4">
        <v>378890.43227205641</v>
      </c>
      <c r="V7" s="4">
        <v>384828.46800000017</v>
      </c>
      <c r="W7" s="4">
        <v>469324.80000000005</v>
      </c>
      <c r="X7" s="4">
        <v>35622</v>
      </c>
      <c r="Y7" s="4">
        <v>460.79999999999933</v>
      </c>
      <c r="Z7" s="4">
        <v>2154027.1434420566</v>
      </c>
    </row>
    <row r="8" spans="1:26" x14ac:dyDescent="0.3">
      <c r="A8" t="s">
        <v>3</v>
      </c>
      <c r="B8">
        <v>1993</v>
      </c>
      <c r="C8" s="4">
        <v>20463.581235693127</v>
      </c>
      <c r="D8" s="4">
        <v>9406.542013960574</v>
      </c>
      <c r="E8" s="4">
        <v>8492.0000477691774</v>
      </c>
      <c r="F8" s="4">
        <v>10815.219260533104</v>
      </c>
      <c r="G8" s="4">
        <v>778.35100792968365</v>
      </c>
      <c r="H8" s="4">
        <v>191.83147033533959</v>
      </c>
      <c r="I8" s="4">
        <v>50147.525036221006</v>
      </c>
      <c r="J8" s="4">
        <v>0</v>
      </c>
      <c r="K8" s="5"/>
      <c r="L8" s="7">
        <v>20.463581235693127</v>
      </c>
      <c r="M8" s="7">
        <v>9.4065420139605731</v>
      </c>
      <c r="N8" s="7">
        <v>8.4920000477691779</v>
      </c>
      <c r="O8" s="7">
        <v>10.815219260533103</v>
      </c>
      <c r="P8" s="7">
        <v>0.77835100792968359</v>
      </c>
      <c r="Q8" s="7">
        <v>0.19183147033533959</v>
      </c>
      <c r="R8" s="7">
        <v>50.147525036221005</v>
      </c>
      <c r="S8" s="5"/>
      <c r="T8" s="4">
        <v>856769.21917599987</v>
      </c>
      <c r="U8" s="4">
        <v>393833.10104050132</v>
      </c>
      <c r="V8" s="4">
        <v>355543.05799999996</v>
      </c>
      <c r="W8" s="4">
        <v>452811.60000000003</v>
      </c>
      <c r="X8" s="4">
        <v>32587.999999999996</v>
      </c>
      <c r="Y8" s="4">
        <v>8031.5999999999985</v>
      </c>
      <c r="Z8" s="4">
        <v>2099576.578216501</v>
      </c>
    </row>
    <row r="9" spans="1:26" x14ac:dyDescent="0.3">
      <c r="A9" t="s">
        <v>3</v>
      </c>
      <c r="B9">
        <v>1994</v>
      </c>
      <c r="C9" s="4">
        <v>22900.117291821916</v>
      </c>
      <c r="D9" s="4">
        <v>9672.5103199518162</v>
      </c>
      <c r="E9" s="4">
        <v>8979.3730056367622</v>
      </c>
      <c r="F9" s="4">
        <v>10479.105760963024</v>
      </c>
      <c r="G9" s="4">
        <v>794.35845992165855</v>
      </c>
      <c r="H9" s="4">
        <v>342.47635425623383</v>
      </c>
      <c r="I9" s="4">
        <v>53167.941192551407</v>
      </c>
      <c r="J9" s="4">
        <v>0</v>
      </c>
      <c r="K9" s="5"/>
      <c r="L9" s="7">
        <v>22.900117291821918</v>
      </c>
      <c r="M9" s="7">
        <v>9.672510319951817</v>
      </c>
      <c r="N9" s="7">
        <v>8.9793730056367629</v>
      </c>
      <c r="O9" s="7">
        <v>10.479105760963025</v>
      </c>
      <c r="P9" s="7">
        <v>0.79435845992165854</v>
      </c>
      <c r="Q9" s="7">
        <v>0.34247635425623385</v>
      </c>
      <c r="R9" s="7">
        <v>53.16794119255141</v>
      </c>
      <c r="S9" s="5"/>
      <c r="T9" s="4">
        <v>958782.11077400006</v>
      </c>
      <c r="U9" s="4">
        <v>404968.66207574267</v>
      </c>
      <c r="V9" s="4">
        <v>375948.38899999997</v>
      </c>
      <c r="W9" s="4">
        <v>438739.1999999999</v>
      </c>
      <c r="X9" s="4">
        <v>33258.200000000004</v>
      </c>
      <c r="Y9" s="4">
        <v>14338.8</v>
      </c>
      <c r="Z9" s="4">
        <v>2226035.3618497425</v>
      </c>
    </row>
    <row r="10" spans="1:26" x14ac:dyDescent="0.3">
      <c r="A10" t="s">
        <v>3</v>
      </c>
      <c r="B10">
        <v>1995</v>
      </c>
      <c r="C10" s="4">
        <v>22941.536810213056</v>
      </c>
      <c r="D10" s="4">
        <v>10610.943689695272</v>
      </c>
      <c r="E10" s="4">
        <v>8663.4316661889734</v>
      </c>
      <c r="F10" s="4">
        <v>10667.92777300086</v>
      </c>
      <c r="G10" s="4">
        <v>937.11665233591282</v>
      </c>
      <c r="H10" s="4">
        <v>350.1289767841788</v>
      </c>
      <c r="I10" s="4">
        <v>54171.085568218281</v>
      </c>
      <c r="J10" s="4">
        <v>0</v>
      </c>
      <c r="K10" s="5"/>
      <c r="L10" s="7">
        <v>22.941536810213055</v>
      </c>
      <c r="M10" s="7">
        <v>10.610943689695272</v>
      </c>
      <c r="N10" s="7">
        <v>8.6634316661889734</v>
      </c>
      <c r="O10" s="7">
        <v>10.66792777300086</v>
      </c>
      <c r="P10" s="7">
        <v>0.93711665233591279</v>
      </c>
      <c r="Q10" s="7">
        <v>0.35012897678417881</v>
      </c>
      <c r="R10" s="7">
        <v>54.171085568218281</v>
      </c>
      <c r="S10" s="5"/>
      <c r="T10" s="4">
        <v>960516.26317000028</v>
      </c>
      <c r="U10" s="4">
        <v>444258.99040016165</v>
      </c>
      <c r="V10" s="4">
        <v>362720.55699999997</v>
      </c>
      <c r="W10" s="4">
        <v>446644.80000000005</v>
      </c>
      <c r="X10" s="4">
        <v>39235.199999999997</v>
      </c>
      <c r="Y10" s="4">
        <v>14659.199999999999</v>
      </c>
      <c r="Z10" s="4">
        <v>2268035.0105701629</v>
      </c>
    </row>
    <row r="11" spans="1:26" x14ac:dyDescent="0.3">
      <c r="A11" t="s">
        <v>3</v>
      </c>
      <c r="B11">
        <v>1996</v>
      </c>
      <c r="C11" s="4">
        <v>24575.040298652893</v>
      </c>
      <c r="D11" s="4">
        <v>11815.70561240831</v>
      </c>
      <c r="E11" s="4">
        <v>8266.4892758192418</v>
      </c>
      <c r="F11" s="4">
        <v>11178.675838349098</v>
      </c>
      <c r="G11" s="4">
        <v>917.05359701920315</v>
      </c>
      <c r="H11" s="4">
        <v>360.36113499570081</v>
      </c>
      <c r="I11" s="4">
        <v>57113.325757244442</v>
      </c>
      <c r="J11" s="4">
        <v>0</v>
      </c>
      <c r="K11" s="5"/>
      <c r="L11" s="7">
        <v>24.575040298652894</v>
      </c>
      <c r="M11" s="7">
        <v>11.81570561240831</v>
      </c>
      <c r="N11" s="7">
        <v>8.2664892758192412</v>
      </c>
      <c r="O11" s="7">
        <v>11.178675838349097</v>
      </c>
      <c r="P11" s="7">
        <v>0.91705359701920319</v>
      </c>
      <c r="Q11" s="7">
        <v>0.36036113499570083</v>
      </c>
      <c r="R11" s="7">
        <v>57.113325757244439</v>
      </c>
      <c r="S11" s="5"/>
      <c r="T11" s="4">
        <v>1028907.7872239994</v>
      </c>
      <c r="U11" s="4">
        <v>494699.96258031117</v>
      </c>
      <c r="V11" s="4">
        <v>346101.37300000002</v>
      </c>
      <c r="W11" s="4">
        <v>468028.80000000005</v>
      </c>
      <c r="X11" s="4">
        <v>38395.199999999997</v>
      </c>
      <c r="Y11" s="4">
        <v>15087.600000000002</v>
      </c>
      <c r="Z11" s="4">
        <v>2391220.7228043103</v>
      </c>
    </row>
    <row r="12" spans="1:26" x14ac:dyDescent="0.3">
      <c r="A12" t="s">
        <v>3</v>
      </c>
      <c r="B12">
        <v>1997</v>
      </c>
      <c r="C12" s="4">
        <v>24706.914990613361</v>
      </c>
      <c r="D12" s="4">
        <v>11264.800670355682</v>
      </c>
      <c r="E12" s="4">
        <v>7988.252173497659</v>
      </c>
      <c r="F12" s="4">
        <v>12229.062768701633</v>
      </c>
      <c r="G12" s="4">
        <v>917.88000382153427</v>
      </c>
      <c r="H12" s="4">
        <v>281.16938950988822</v>
      </c>
      <c r="I12" s="4">
        <v>57388.07999649975</v>
      </c>
      <c r="J12" s="4">
        <v>0</v>
      </c>
      <c r="K12" s="5"/>
      <c r="L12" s="7">
        <v>24.70691499061336</v>
      </c>
      <c r="M12" s="7">
        <v>11.264800670355681</v>
      </c>
      <c r="N12" s="7">
        <v>7.988252173497659</v>
      </c>
      <c r="O12" s="7">
        <v>12.229062768701633</v>
      </c>
      <c r="P12" s="7">
        <v>0.91788000382153423</v>
      </c>
      <c r="Q12" s="7">
        <v>0.28116938950988823</v>
      </c>
      <c r="R12" s="7">
        <v>57.388079996499748</v>
      </c>
      <c r="S12" s="5"/>
      <c r="T12" s="4">
        <v>1034429.1168270003</v>
      </c>
      <c r="U12" s="4">
        <v>471634.67446645175</v>
      </c>
      <c r="V12" s="4">
        <v>334452.14199999999</v>
      </c>
      <c r="W12" s="4">
        <v>512006.40000000002</v>
      </c>
      <c r="X12" s="4">
        <v>38429.799999999996</v>
      </c>
      <c r="Y12" s="4">
        <v>11772</v>
      </c>
      <c r="Z12" s="4">
        <v>2402724.1332934517</v>
      </c>
    </row>
    <row r="13" spans="1:26" x14ac:dyDescent="0.3">
      <c r="A13" t="s">
        <v>3</v>
      </c>
      <c r="B13">
        <v>1998</v>
      </c>
      <c r="C13" s="4">
        <v>25029.844549226116</v>
      </c>
      <c r="D13" s="4">
        <v>12474.340551494814</v>
      </c>
      <c r="E13" s="4">
        <v>8065.7586701060482</v>
      </c>
      <c r="F13" s="4">
        <v>11908.426483233017</v>
      </c>
      <c r="G13" s="4">
        <v>970.64583930448066</v>
      </c>
      <c r="H13" s="4">
        <v>119.77644024075664</v>
      </c>
      <c r="I13" s="4">
        <v>58568.792533605236</v>
      </c>
      <c r="J13" s="4">
        <v>0</v>
      </c>
      <c r="K13" s="5"/>
      <c r="L13" s="7">
        <v>25.029844549226116</v>
      </c>
      <c r="M13" s="7">
        <v>12.474340551494814</v>
      </c>
      <c r="N13" s="7">
        <v>8.0657586701060477</v>
      </c>
      <c r="O13" s="7">
        <v>11.908426483233017</v>
      </c>
      <c r="P13" s="7">
        <v>0.97064583930448067</v>
      </c>
      <c r="Q13" s="7">
        <v>0.11977644024075665</v>
      </c>
      <c r="R13" s="7">
        <v>58.568792533605233</v>
      </c>
      <c r="S13" s="5"/>
      <c r="T13" s="4">
        <v>1047949.5315869991</v>
      </c>
      <c r="U13" s="4">
        <v>522275.6902099849</v>
      </c>
      <c r="V13" s="4">
        <v>337697.18400000007</v>
      </c>
      <c r="W13" s="4">
        <v>498582</v>
      </c>
      <c r="X13" s="4">
        <v>40639</v>
      </c>
      <c r="Y13" s="4">
        <v>5014.7999999999993</v>
      </c>
      <c r="Z13" s="4">
        <v>2452158.205796984</v>
      </c>
    </row>
    <row r="14" spans="1:26" x14ac:dyDescent="0.3">
      <c r="A14" t="s">
        <v>3</v>
      </c>
      <c r="B14">
        <v>1999</v>
      </c>
      <c r="C14" s="4">
        <v>24584.814222198336</v>
      </c>
      <c r="D14" s="4">
        <v>13334.9651493858</v>
      </c>
      <c r="E14" s="4">
        <v>7071.9556463169956</v>
      </c>
      <c r="F14" s="4">
        <v>12644.110060189167</v>
      </c>
      <c r="G14" s="4">
        <v>1048.7580013375371</v>
      </c>
      <c r="H14" s="4">
        <v>73.258813413585585</v>
      </c>
      <c r="I14" s="4">
        <v>58757.861892841407</v>
      </c>
      <c r="J14" s="4">
        <v>0</v>
      </c>
      <c r="K14" s="5"/>
      <c r="L14" s="7">
        <v>24.584814222198336</v>
      </c>
      <c r="M14" s="7">
        <v>13.3349651493858</v>
      </c>
      <c r="N14" s="7">
        <v>7.0719556463169955</v>
      </c>
      <c r="O14" s="7">
        <v>12.644110060189167</v>
      </c>
      <c r="P14" s="7">
        <v>1.048758001337537</v>
      </c>
      <c r="Q14" s="7">
        <v>7.3258813413585588E-2</v>
      </c>
      <c r="R14" s="7">
        <v>58.757861892841404</v>
      </c>
      <c r="S14" s="5"/>
      <c r="T14" s="4">
        <v>1029317.001855</v>
      </c>
      <c r="U14" s="4">
        <v>558308.32087448472</v>
      </c>
      <c r="V14" s="4">
        <v>296088.63899999997</v>
      </c>
      <c r="W14" s="4">
        <v>529383.60000000009</v>
      </c>
      <c r="X14" s="4">
        <v>43909.4</v>
      </c>
      <c r="Y14" s="4">
        <v>3067.2000000000016</v>
      </c>
      <c r="Z14" s="4">
        <v>2460074.1617294843</v>
      </c>
    </row>
    <row r="15" spans="1:26" x14ac:dyDescent="0.3">
      <c r="A15" t="s">
        <v>3</v>
      </c>
      <c r="B15">
        <v>2000</v>
      </c>
      <c r="C15" s="4">
        <v>24176.306321773187</v>
      </c>
      <c r="D15" s="4">
        <v>13368.513833513469</v>
      </c>
      <c r="E15" s="4">
        <v>8018.0593532053117</v>
      </c>
      <c r="F15" s="4">
        <v>12422.269991401548</v>
      </c>
      <c r="G15" s="4">
        <v>1080.9353205311932</v>
      </c>
      <c r="H15" s="4">
        <v>371.96904557179698</v>
      </c>
      <c r="I15" s="4">
        <v>59438.05386599651</v>
      </c>
      <c r="J15" s="4">
        <v>0</v>
      </c>
      <c r="K15" s="5"/>
      <c r="L15" s="7">
        <v>24.176306321773186</v>
      </c>
      <c r="M15" s="7">
        <v>13.368513833513468</v>
      </c>
      <c r="N15" s="7">
        <v>8.0180593532053113</v>
      </c>
      <c r="O15" s="7">
        <v>12.422269991401548</v>
      </c>
      <c r="P15" s="7">
        <v>1.0809353205311931</v>
      </c>
      <c r="Q15" s="7">
        <v>0.371969045571797</v>
      </c>
      <c r="R15" s="7">
        <v>59.438053865996508</v>
      </c>
      <c r="S15" s="5"/>
      <c r="T15" s="4">
        <v>1012213.5930799998</v>
      </c>
      <c r="U15" s="4">
        <v>559712.93718154193</v>
      </c>
      <c r="V15" s="4">
        <v>335700.109</v>
      </c>
      <c r="W15" s="4">
        <v>520095.60000000003</v>
      </c>
      <c r="X15" s="4">
        <v>45256.6</v>
      </c>
      <c r="Y15" s="4">
        <v>15573.599999999997</v>
      </c>
      <c r="Z15" s="4">
        <v>2488552.4392615422</v>
      </c>
    </row>
    <row r="16" spans="1:26" x14ac:dyDescent="0.3">
      <c r="A16" t="s">
        <v>3</v>
      </c>
      <c r="B16">
        <v>2001</v>
      </c>
      <c r="C16" s="4">
        <v>24355.982970860819</v>
      </c>
      <c r="D16" s="4">
        <v>13179.695223661714</v>
      </c>
      <c r="E16" s="4">
        <v>7420.7489849049407</v>
      </c>
      <c r="F16" s="4">
        <v>11955.889939810831</v>
      </c>
      <c r="G16" s="4">
        <v>1232.6550109869113</v>
      </c>
      <c r="H16" s="4">
        <v>782.97506448839215</v>
      </c>
      <c r="I16" s="4">
        <v>58927.94719471359</v>
      </c>
      <c r="J16" s="4">
        <v>0</v>
      </c>
      <c r="K16" s="5"/>
      <c r="L16" s="7">
        <v>24.355982970860818</v>
      </c>
      <c r="M16" s="7">
        <v>13.179695223661714</v>
      </c>
      <c r="N16" s="7">
        <v>7.4207489849049404</v>
      </c>
      <c r="O16" s="7">
        <v>11.955889939810831</v>
      </c>
      <c r="P16" s="7">
        <v>1.2326550109869112</v>
      </c>
      <c r="Q16" s="7">
        <v>0.78297506448839216</v>
      </c>
      <c r="R16" s="7">
        <v>58.927947194713589</v>
      </c>
      <c r="S16" s="5"/>
      <c r="T16" s="4">
        <v>1019736.2950240008</v>
      </c>
      <c r="U16" s="4">
        <v>551807.47962426872</v>
      </c>
      <c r="V16" s="4">
        <v>310691.91850000009</v>
      </c>
      <c r="W16" s="4">
        <v>500569.1999999999</v>
      </c>
      <c r="X16" s="4">
        <v>51608.800000000003</v>
      </c>
      <c r="Y16" s="4">
        <v>32781.600000000006</v>
      </c>
      <c r="Z16" s="4">
        <v>2467195.2931482685</v>
      </c>
    </row>
    <row r="17" spans="1:26" x14ac:dyDescent="0.3">
      <c r="A17" t="s">
        <v>3</v>
      </c>
      <c r="B17">
        <v>2002</v>
      </c>
      <c r="C17" s="4">
        <v>22935.865332521258</v>
      </c>
      <c r="D17" s="4">
        <v>13378.024493468902</v>
      </c>
      <c r="E17" s="4">
        <v>6413.902431451228</v>
      </c>
      <c r="F17" s="4">
        <v>12216.680997420464</v>
      </c>
      <c r="G17" s="4">
        <v>1199.9665615744721</v>
      </c>
      <c r="H17" s="4">
        <v>652.45055889939806</v>
      </c>
      <c r="I17" s="4">
        <v>56796.89037533573</v>
      </c>
      <c r="J17" s="4">
        <v>0</v>
      </c>
      <c r="K17" s="5"/>
      <c r="L17" s="7">
        <v>22.935865332521256</v>
      </c>
      <c r="M17" s="7">
        <v>13.378024493468901</v>
      </c>
      <c r="N17" s="7">
        <v>6.4139024314512278</v>
      </c>
      <c r="O17" s="7">
        <v>12.216680997420465</v>
      </c>
      <c r="P17" s="7">
        <v>1.1999665615744721</v>
      </c>
      <c r="Q17" s="7">
        <v>0.65245055889939807</v>
      </c>
      <c r="R17" s="7">
        <v>56.796890375335728</v>
      </c>
      <c r="S17" s="5"/>
      <c r="T17" s="4">
        <v>960278.80974200007</v>
      </c>
      <c r="U17" s="4">
        <v>560111.12949255598</v>
      </c>
      <c r="V17" s="4">
        <v>268537.26700000005</v>
      </c>
      <c r="W17" s="4">
        <v>511488</v>
      </c>
      <c r="X17" s="4">
        <v>50240.2</v>
      </c>
      <c r="Y17" s="4">
        <v>27316.799999999999</v>
      </c>
      <c r="Z17" s="4">
        <v>2377972.2062345566</v>
      </c>
    </row>
    <row r="18" spans="1:26" x14ac:dyDescent="0.3">
      <c r="A18" t="s">
        <v>3</v>
      </c>
      <c r="B18">
        <v>2003</v>
      </c>
      <c r="C18" s="4">
        <v>24701.500859916869</v>
      </c>
      <c r="D18" s="4">
        <v>14401.875678200282</v>
      </c>
      <c r="E18" s="4">
        <v>6016.3409047482564</v>
      </c>
      <c r="F18" s="4">
        <v>12221.582115219258</v>
      </c>
      <c r="G18" s="4">
        <v>1441.7932549918792</v>
      </c>
      <c r="H18" s="4">
        <v>551.16079105760957</v>
      </c>
      <c r="I18" s="4">
        <v>59334.253604134152</v>
      </c>
      <c r="J18" s="4">
        <v>0</v>
      </c>
      <c r="K18" s="5"/>
      <c r="L18" s="7">
        <v>24.70150085991687</v>
      </c>
      <c r="M18" s="7">
        <v>14.401875678200282</v>
      </c>
      <c r="N18" s="7">
        <v>6.0163409047482563</v>
      </c>
      <c r="O18" s="7">
        <v>12.221582115219258</v>
      </c>
      <c r="P18" s="7">
        <v>1.4417932549918793</v>
      </c>
      <c r="Q18" s="7">
        <v>0.55116079105760962</v>
      </c>
      <c r="R18" s="7">
        <v>59.334253604134155</v>
      </c>
      <c r="S18" s="5"/>
      <c r="T18" s="4">
        <v>1034202.4380029995</v>
      </c>
      <c r="U18" s="4">
        <v>602977.73089488945</v>
      </c>
      <c r="V18" s="4">
        <v>251892.16100000002</v>
      </c>
      <c r="W18" s="4">
        <v>511693.19999999995</v>
      </c>
      <c r="X18" s="4">
        <v>60365</v>
      </c>
      <c r="Y18" s="4">
        <v>23076</v>
      </c>
      <c r="Z18" s="4">
        <v>2484206.5298978887</v>
      </c>
    </row>
    <row r="19" spans="1:26" x14ac:dyDescent="0.3">
      <c r="A19" t="s">
        <v>3</v>
      </c>
      <c r="B19">
        <v>2004</v>
      </c>
      <c r="C19" s="4">
        <v>24654.147714531369</v>
      </c>
      <c r="D19" s="4">
        <v>14618.572466919244</v>
      </c>
      <c r="E19" s="4">
        <v>5871.1737126206172</v>
      </c>
      <c r="F19" s="4">
        <v>12204.299226139296</v>
      </c>
      <c r="G19" s="4">
        <v>1535.8058373937133</v>
      </c>
      <c r="H19" s="4">
        <v>785.02436228145598</v>
      </c>
      <c r="I19" s="4">
        <v>59669.023319885702</v>
      </c>
      <c r="J19" s="4">
        <v>0</v>
      </c>
      <c r="K19" s="5"/>
      <c r="L19" s="7">
        <v>24.654147714531369</v>
      </c>
      <c r="M19" s="7">
        <v>14.618572466919245</v>
      </c>
      <c r="N19" s="7">
        <v>5.8711737126206174</v>
      </c>
      <c r="O19" s="7">
        <v>12.204299226139296</v>
      </c>
      <c r="P19" s="7">
        <v>1.5358058373937133</v>
      </c>
      <c r="Q19" s="7">
        <v>0.785024362281456</v>
      </c>
      <c r="R19" s="7">
        <v>59.669023319885703</v>
      </c>
      <c r="S19" s="5"/>
      <c r="T19" s="4">
        <v>1032219.8565119994</v>
      </c>
      <c r="U19" s="4">
        <v>612050.39204497496</v>
      </c>
      <c r="V19" s="4">
        <v>245814.30100000001</v>
      </c>
      <c r="W19" s="4">
        <v>510969.60000000003</v>
      </c>
      <c r="X19" s="4">
        <v>64301.118799999989</v>
      </c>
      <c r="Y19" s="4">
        <v>32867.4</v>
      </c>
      <c r="Z19" s="4">
        <v>2498222.6683569746</v>
      </c>
    </row>
    <row r="20" spans="1:26" x14ac:dyDescent="0.3">
      <c r="A20" t="s">
        <v>3</v>
      </c>
      <c r="B20">
        <v>2005</v>
      </c>
      <c r="C20" s="4">
        <v>24656.229241950874</v>
      </c>
      <c r="D20" s="4">
        <v>14790.424298798185</v>
      </c>
      <c r="E20" s="4">
        <v>5173.5717493073471</v>
      </c>
      <c r="F20" s="4">
        <v>12277.300085984522</v>
      </c>
      <c r="G20" s="4">
        <v>1669.5004776917931</v>
      </c>
      <c r="H20" s="4">
        <v>721.43164230438504</v>
      </c>
      <c r="I20" s="4">
        <v>59288.45749603711</v>
      </c>
      <c r="J20" s="4">
        <v>0</v>
      </c>
      <c r="K20" s="5"/>
      <c r="L20" s="7">
        <v>24.656229241950875</v>
      </c>
      <c r="M20" s="7">
        <v>14.790424298798186</v>
      </c>
      <c r="N20" s="7">
        <v>5.1735717493073468</v>
      </c>
      <c r="O20" s="7">
        <v>12.277300085984521</v>
      </c>
      <c r="P20" s="7">
        <v>1.669500477691793</v>
      </c>
      <c r="Q20" s="7">
        <v>0.72143164230438506</v>
      </c>
      <c r="R20" s="7">
        <v>59.288457496037111</v>
      </c>
      <c r="S20" s="5"/>
      <c r="T20" s="4">
        <v>1032307.0059019992</v>
      </c>
      <c r="U20" s="4">
        <v>619245.48454208241</v>
      </c>
      <c r="V20" s="4">
        <v>216607.10200000001</v>
      </c>
      <c r="W20" s="4">
        <v>514026</v>
      </c>
      <c r="X20" s="4">
        <v>69898.645999999993</v>
      </c>
      <c r="Y20" s="4">
        <v>30204.899999999994</v>
      </c>
      <c r="Z20" s="4">
        <v>2482289.1384440819</v>
      </c>
    </row>
    <row r="21" spans="1:26" x14ac:dyDescent="0.3">
      <c r="A21" t="s">
        <v>3</v>
      </c>
      <c r="B21">
        <v>2006</v>
      </c>
      <c r="C21" s="4">
        <v>23510.328897965032</v>
      </c>
      <c r="D21" s="4">
        <v>15110.294194226301</v>
      </c>
      <c r="E21" s="4">
        <v>4952.2251361421622</v>
      </c>
      <c r="F21" s="4">
        <v>12032.244196044712</v>
      </c>
      <c r="G21" s="4">
        <v>1969.996221457915</v>
      </c>
      <c r="H21" s="4">
        <v>1046.8376803286517</v>
      </c>
      <c r="I21" s="4">
        <v>58621.926326164757</v>
      </c>
      <c r="J21" s="4">
        <v>0</v>
      </c>
      <c r="K21" s="5"/>
      <c r="L21" s="7">
        <v>23.510328897965032</v>
      </c>
      <c r="M21" s="7">
        <v>15.1102941942263</v>
      </c>
      <c r="N21" s="7">
        <v>4.9522251361421619</v>
      </c>
      <c r="O21" s="7">
        <v>12.032244196044712</v>
      </c>
      <c r="P21" s="7">
        <v>1.969996221457915</v>
      </c>
      <c r="Q21" s="7">
        <v>1.0468376803286517</v>
      </c>
      <c r="R21" s="7">
        <v>58.621926326164754</v>
      </c>
      <c r="S21" s="5"/>
      <c r="T21" s="4">
        <v>984330.45030000003</v>
      </c>
      <c r="U21" s="4">
        <v>632637.79732386675</v>
      </c>
      <c r="V21" s="4">
        <v>207339.76200000005</v>
      </c>
      <c r="W21" s="4">
        <v>503766.00000000006</v>
      </c>
      <c r="X21" s="4">
        <v>82479.801799999987</v>
      </c>
      <c r="Y21" s="4">
        <v>43828.999999999993</v>
      </c>
      <c r="Z21" s="4">
        <v>2454382.8114238661</v>
      </c>
    </row>
    <row r="22" spans="1:26" x14ac:dyDescent="0.3">
      <c r="A22" t="s">
        <v>3</v>
      </c>
      <c r="B22">
        <v>2007</v>
      </c>
      <c r="C22" s="4">
        <v>22746.062820961124</v>
      </c>
      <c r="D22" s="4">
        <v>15028.298105205138</v>
      </c>
      <c r="E22" s="4">
        <v>4418.2448648132231</v>
      </c>
      <c r="F22" s="4">
        <v>12440.326741186587</v>
      </c>
      <c r="G22" s="4">
        <v>2222.6888029043662</v>
      </c>
      <c r="H22" s="4">
        <v>762.43192891946114</v>
      </c>
      <c r="I22" s="4">
        <v>57618.053263989888</v>
      </c>
      <c r="J22" s="4">
        <v>0</v>
      </c>
      <c r="K22" s="5"/>
      <c r="L22" s="7">
        <v>22.746062820961125</v>
      </c>
      <c r="M22" s="7">
        <v>15.028298105205138</v>
      </c>
      <c r="N22" s="7">
        <v>4.4182448648132233</v>
      </c>
      <c r="O22" s="7">
        <v>12.440326741186587</v>
      </c>
      <c r="P22" s="7">
        <v>2.2226888029043663</v>
      </c>
      <c r="Q22" s="7">
        <v>0.7624319289194611</v>
      </c>
      <c r="R22" s="7">
        <v>57.618053263989886</v>
      </c>
      <c r="S22" s="5"/>
      <c r="T22" s="4">
        <v>952332.15818800044</v>
      </c>
      <c r="U22" s="4">
        <v>629204.78506872873</v>
      </c>
      <c r="V22" s="4">
        <v>184983.07600000003</v>
      </c>
      <c r="W22" s="4">
        <v>520851.60000000003</v>
      </c>
      <c r="X22" s="4">
        <v>93059.534800000009</v>
      </c>
      <c r="Y22" s="4">
        <v>31921.5</v>
      </c>
      <c r="Z22" s="4">
        <v>2412352.6540567288</v>
      </c>
    </row>
    <row r="23" spans="1:26" x14ac:dyDescent="0.3">
      <c r="A23" t="s">
        <v>3</v>
      </c>
      <c r="B23">
        <v>2008</v>
      </c>
      <c r="C23" s="4">
        <v>24589.075091955659</v>
      </c>
      <c r="D23" s="4">
        <v>14889.004935121549</v>
      </c>
      <c r="E23" s="4">
        <v>4557.9845466704883</v>
      </c>
      <c r="F23" s="4">
        <v>11754.428202923475</v>
      </c>
      <c r="G23" s="4">
        <v>2570.5347234164515</v>
      </c>
      <c r="H23" s="4">
        <v>1133.722652144836</v>
      </c>
      <c r="I23" s="4">
        <v>59494.75015223246</v>
      </c>
      <c r="J23" s="4">
        <v>0</v>
      </c>
      <c r="K23" s="5"/>
      <c r="L23" s="7">
        <v>24.58907509195566</v>
      </c>
      <c r="M23" s="7">
        <v>14.88900493512155</v>
      </c>
      <c r="N23" s="7">
        <v>4.5579845466704887</v>
      </c>
      <c r="O23" s="7">
        <v>11.754428202923474</v>
      </c>
      <c r="P23" s="7">
        <v>2.5705347234164515</v>
      </c>
      <c r="Q23" s="7">
        <v>1.133722652144836</v>
      </c>
      <c r="R23" s="7">
        <v>59.494750152232463</v>
      </c>
      <c r="S23" s="5"/>
      <c r="T23" s="4">
        <v>1029495.3959499996</v>
      </c>
      <c r="U23" s="4">
        <v>623372.85862366902</v>
      </c>
      <c r="V23" s="4">
        <v>190833.69700000001</v>
      </c>
      <c r="W23" s="4">
        <v>492134.40000000008</v>
      </c>
      <c r="X23" s="4">
        <v>107623.14779999999</v>
      </c>
      <c r="Y23" s="4">
        <v>47466.7</v>
      </c>
      <c r="Z23" s="4">
        <v>2490926.199373669</v>
      </c>
    </row>
    <row r="24" spans="1:26" x14ac:dyDescent="0.3">
      <c r="A24" t="s">
        <v>3</v>
      </c>
      <c r="B24">
        <v>2009</v>
      </c>
      <c r="C24" s="4">
        <v>23566.619195805866</v>
      </c>
      <c r="D24" s="4">
        <v>15116.263465150956</v>
      </c>
      <c r="E24" s="4">
        <v>3135.2754370879902</v>
      </c>
      <c r="F24" s="4">
        <v>11853.287</v>
      </c>
      <c r="G24" s="4">
        <v>2999.5302402789721</v>
      </c>
      <c r="H24" s="4">
        <v>-26.36381006974301</v>
      </c>
      <c r="I24" s="4">
        <v>56644.611528254049</v>
      </c>
      <c r="J24" s="4">
        <v>0</v>
      </c>
      <c r="K24" s="10"/>
      <c r="L24" s="7">
        <v>23.566619195805867</v>
      </c>
      <c r="M24" s="7">
        <v>15.116263465150956</v>
      </c>
      <c r="N24" s="7">
        <v>3.1352754370879903</v>
      </c>
      <c r="O24" s="7">
        <v>11.853287</v>
      </c>
      <c r="P24" s="7">
        <v>2.9995302402789723</v>
      </c>
      <c r="Q24" s="7">
        <v>-2.6363810069743011E-2</v>
      </c>
      <c r="R24" s="7">
        <v>56.644611528254046</v>
      </c>
      <c r="S24" s="5"/>
      <c r="T24" s="4">
        <v>986687.21249000006</v>
      </c>
      <c r="U24" s="4">
        <v>632887.71875894023</v>
      </c>
      <c r="V24" s="4">
        <v>131267.71199999997</v>
      </c>
      <c r="W24" s="4">
        <v>496273.42011600005</v>
      </c>
      <c r="X24" s="4">
        <v>125584.33210000001</v>
      </c>
      <c r="Y24" s="4">
        <v>-1103.8000000000004</v>
      </c>
      <c r="Z24" s="4">
        <v>2371596.5954649406</v>
      </c>
    </row>
    <row r="25" spans="1:26" x14ac:dyDescent="0.3">
      <c r="A25" t="s">
        <v>3</v>
      </c>
      <c r="B25">
        <v>2010</v>
      </c>
      <c r="C25" s="4">
        <v>24509.057378666261</v>
      </c>
      <c r="D25" s="4">
        <v>16802.002907790578</v>
      </c>
      <c r="E25" s="4">
        <v>3787.1785373077291</v>
      </c>
      <c r="F25" s="4">
        <v>11608.852999999999</v>
      </c>
      <c r="G25" s="4">
        <v>3681.1157924906852</v>
      </c>
      <c r="H25" s="4">
        <v>284.85239323588411</v>
      </c>
      <c r="I25" s="4">
        <v>60673.060009491135</v>
      </c>
      <c r="J25" s="4">
        <v>0</v>
      </c>
      <c r="K25" s="10"/>
      <c r="L25" s="7">
        <v>24.50905737866626</v>
      </c>
      <c r="M25" s="7">
        <v>16.802002907790577</v>
      </c>
      <c r="N25" s="7">
        <v>3.7871785373077289</v>
      </c>
      <c r="O25" s="7">
        <v>11.608853</v>
      </c>
      <c r="P25" s="7">
        <v>3.6811157924906852</v>
      </c>
      <c r="Q25" s="7">
        <v>0.28485239323588413</v>
      </c>
      <c r="R25" s="7">
        <v>60.673060009491138</v>
      </c>
      <c r="S25" s="7">
        <v>40.673060009491138</v>
      </c>
      <c r="T25" s="4">
        <v>1026145.2143299991</v>
      </c>
      <c r="U25" s="4">
        <v>703466.25774337596</v>
      </c>
      <c r="V25" s="4">
        <v>158561.59100000001</v>
      </c>
      <c r="W25" s="4">
        <v>486039.45740399999</v>
      </c>
      <c r="X25" s="4">
        <v>154120.95600000001</v>
      </c>
      <c r="Y25" s="4">
        <v>11926.199999999997</v>
      </c>
      <c r="Z25" s="4">
        <v>2540259.676477375</v>
      </c>
    </row>
    <row r="26" spans="1:26" x14ac:dyDescent="0.3">
      <c r="A26" t="s">
        <v>3</v>
      </c>
      <c r="B26">
        <v>2011</v>
      </c>
      <c r="C26" s="4">
        <v>22839.183775580394</v>
      </c>
      <c r="D26" s="4">
        <v>14450.002253033366</v>
      </c>
      <c r="E26" s="4">
        <v>3505.1235072131458</v>
      </c>
      <c r="F26" s="4">
        <v>11700.611000000001</v>
      </c>
      <c r="G26" s="4">
        <v>3724.7294568644311</v>
      </c>
      <c r="H26" s="4">
        <v>418.53826311263953</v>
      </c>
      <c r="I26" s="4">
        <v>56638.18825580398</v>
      </c>
      <c r="J26" s="4">
        <v>0</v>
      </c>
      <c r="K26" s="10"/>
      <c r="L26" s="7">
        <v>22.839183775580395</v>
      </c>
      <c r="M26" s="7">
        <v>14.450002253033366</v>
      </c>
      <c r="N26" s="7">
        <v>3.5051235072131459</v>
      </c>
      <c r="O26" s="7">
        <v>11.700611</v>
      </c>
      <c r="P26" s="7">
        <v>3.7247294568644311</v>
      </c>
      <c r="Q26" s="7">
        <v>0.41853826311263953</v>
      </c>
      <c r="R26" s="7">
        <v>56.638188255803982</v>
      </c>
      <c r="S26" s="7">
        <v>36.638188255803982</v>
      </c>
      <c r="T26" s="4">
        <v>956230.94631599996</v>
      </c>
      <c r="U26" s="4">
        <v>604992.69433000102</v>
      </c>
      <c r="V26" s="4">
        <v>146752.511</v>
      </c>
      <c r="W26" s="4">
        <v>489881.18134800007</v>
      </c>
      <c r="X26" s="4">
        <v>155946.97290000002</v>
      </c>
      <c r="Y26" s="4">
        <v>17523.359999999993</v>
      </c>
      <c r="Z26" s="4">
        <v>2371327.6658940013</v>
      </c>
    </row>
    <row r="27" spans="1:26" x14ac:dyDescent="0.3">
      <c r="A27" t="s">
        <v>3</v>
      </c>
      <c r="B27">
        <v>2012</v>
      </c>
      <c r="C27" s="4">
        <v>21718.172326788947</v>
      </c>
      <c r="D27" s="4">
        <v>14426.287736595614</v>
      </c>
      <c r="E27" s="4">
        <v>3235.6660695519249</v>
      </c>
      <c r="F27" s="4">
        <v>9765.3130000000001</v>
      </c>
      <c r="G27" s="4">
        <v>4094.3462405655873</v>
      </c>
      <c r="H27" s="4">
        <v>1098.3553071558231</v>
      </c>
      <c r="I27" s="4">
        <v>54338.140680657903</v>
      </c>
      <c r="J27" s="4">
        <v>0</v>
      </c>
      <c r="K27" s="10"/>
      <c r="L27" s="7">
        <v>21.718172326788945</v>
      </c>
      <c r="M27" s="7">
        <v>14.426287736595613</v>
      </c>
      <c r="N27" s="7">
        <v>3.2356660695519248</v>
      </c>
      <c r="O27" s="7">
        <v>9.7653130000000008</v>
      </c>
      <c r="P27" s="7">
        <v>4.0943462405655877</v>
      </c>
      <c r="Q27" s="7">
        <v>1.0983553071558232</v>
      </c>
      <c r="R27" s="7">
        <v>54.338140680657901</v>
      </c>
      <c r="S27" s="7">
        <v>34.338140680657901</v>
      </c>
      <c r="T27" s="4">
        <v>909296.43897799961</v>
      </c>
      <c r="U27" s="4">
        <v>603999.81495578517</v>
      </c>
      <c r="V27" s="4">
        <v>135470.867</v>
      </c>
      <c r="W27" s="4">
        <v>408854.12468400004</v>
      </c>
      <c r="X27" s="4">
        <v>171422.08840000001</v>
      </c>
      <c r="Y27" s="4">
        <v>45985.94</v>
      </c>
      <c r="Z27" s="4">
        <v>2275029.2740177852</v>
      </c>
    </row>
    <row r="28" spans="1:26" x14ac:dyDescent="0.3">
      <c r="A28" t="s">
        <v>3</v>
      </c>
      <c r="B28">
        <v>2013</v>
      </c>
      <c r="C28" s="4">
        <v>22640.957212716137</v>
      </c>
      <c r="D28" s="4">
        <v>14533.606166295638</v>
      </c>
      <c r="E28" s="4">
        <v>3563.0850858650997</v>
      </c>
      <c r="F28" s="4">
        <v>10336.494000000001</v>
      </c>
      <c r="G28" s="4">
        <v>4277.6231561096774</v>
      </c>
      <c r="H28" s="4">
        <v>1133.4976593102131</v>
      </c>
      <c r="I28" s="4">
        <v>56485.263280296764</v>
      </c>
      <c r="J28" s="4">
        <v>0</v>
      </c>
      <c r="K28" s="10"/>
      <c r="L28" s="7">
        <v>22.640957212716138</v>
      </c>
      <c r="M28" s="7">
        <v>14.533606166295638</v>
      </c>
      <c r="N28" s="7">
        <v>3.5630850858650995</v>
      </c>
      <c r="O28" s="7">
        <v>10.336494</v>
      </c>
      <c r="P28" s="7">
        <v>4.2776231561096774</v>
      </c>
      <c r="Q28" s="7">
        <v>1.1334976593102131</v>
      </c>
      <c r="R28" s="7">
        <v>56.485263280296763</v>
      </c>
      <c r="S28" s="7">
        <v>36.485263280296763</v>
      </c>
      <c r="T28" s="4">
        <v>947931.59658199933</v>
      </c>
      <c r="U28" s="4">
        <v>608493.02297046583</v>
      </c>
      <c r="V28" s="4">
        <v>149179.24637499999</v>
      </c>
      <c r="W28" s="4">
        <v>432768.33079200005</v>
      </c>
      <c r="X28" s="4">
        <v>179095.5263</v>
      </c>
      <c r="Y28" s="4">
        <v>47457.280000000006</v>
      </c>
      <c r="Z28" s="4">
        <v>2364925.0030194651</v>
      </c>
    </row>
    <row r="29" spans="1:26" x14ac:dyDescent="0.3">
      <c r="A29" t="s">
        <v>3</v>
      </c>
      <c r="B29">
        <v>2014</v>
      </c>
      <c r="C29" s="4">
        <v>23327.987499402865</v>
      </c>
      <c r="D29" s="4">
        <v>12684.169659555086</v>
      </c>
      <c r="E29" s="4">
        <v>3476.4176584742518</v>
      </c>
      <c r="F29" s="4">
        <v>8176.237000000001</v>
      </c>
      <c r="G29" s="4">
        <v>4135.8569719117222</v>
      </c>
      <c r="H29" s="4">
        <v>1822.0564631699626</v>
      </c>
      <c r="I29" s="4">
        <v>53622.725252513868</v>
      </c>
      <c r="J29" s="4">
        <v>0</v>
      </c>
      <c r="K29" s="10"/>
      <c r="L29" s="7">
        <v>23.327987499402866</v>
      </c>
      <c r="M29" s="7">
        <v>12.684169659555085</v>
      </c>
      <c r="N29" s="7">
        <v>3.4764176584742517</v>
      </c>
      <c r="O29" s="7">
        <v>8.1762370000000004</v>
      </c>
      <c r="P29" s="7">
        <v>4.1358569719117222</v>
      </c>
      <c r="Q29" s="7">
        <v>1.8220564631699627</v>
      </c>
      <c r="R29" s="7">
        <v>53.622725252513867</v>
      </c>
      <c r="S29" s="7">
        <v>33.622725252513867</v>
      </c>
      <c r="T29" s="4">
        <v>976696.18062499922</v>
      </c>
      <c r="U29" s="4">
        <v>531060.81530625233</v>
      </c>
      <c r="V29" s="4">
        <v>145550.65452499999</v>
      </c>
      <c r="W29" s="4">
        <v>342322.69071600004</v>
      </c>
      <c r="X29" s="4">
        <v>173160.05969999998</v>
      </c>
      <c r="Y29" s="4">
        <v>76285.86</v>
      </c>
      <c r="Z29" s="4">
        <v>2245076.2608722509</v>
      </c>
    </row>
    <row r="30" spans="1:26" x14ac:dyDescent="0.3">
      <c r="A30" t="s">
        <v>3</v>
      </c>
      <c r="B30">
        <v>2015</v>
      </c>
      <c r="C30" s="4">
        <v>23467.551165042518</v>
      </c>
      <c r="D30" s="4">
        <v>13993.252887433833</v>
      </c>
      <c r="E30" s="4">
        <v>3425.1795070220687</v>
      </c>
      <c r="F30" s="4">
        <v>6283.1779999999999</v>
      </c>
      <c r="G30" s="4">
        <v>4409.3591716824294</v>
      </c>
      <c r="H30" s="4">
        <v>2103.5167669819434</v>
      </c>
      <c r="I30" s="4">
        <v>53682.037498162776</v>
      </c>
      <c r="J30" s="4">
        <v>0</v>
      </c>
      <c r="K30" s="10"/>
      <c r="L30" s="7">
        <v>23.467551165042519</v>
      </c>
      <c r="M30" s="7">
        <v>13.993252887433833</v>
      </c>
      <c r="N30" s="7">
        <v>3.4251795070220687</v>
      </c>
      <c r="O30" s="7">
        <v>6.2831779999999995</v>
      </c>
      <c r="P30" s="7">
        <v>4.4093591716824294</v>
      </c>
      <c r="Q30" s="7">
        <v>2.1035167669819432</v>
      </c>
      <c r="R30" s="7">
        <v>53.682037498162778</v>
      </c>
      <c r="S30" s="7">
        <v>33.682037498162778</v>
      </c>
      <c r="T30" s="4">
        <v>982539.43217800022</v>
      </c>
      <c r="U30" s="4">
        <v>585869.51189107972</v>
      </c>
      <c r="V30" s="4">
        <v>143405.41559999998</v>
      </c>
      <c r="W30" s="4">
        <v>263064.09650400002</v>
      </c>
      <c r="X30" s="4">
        <v>184611.04979999995</v>
      </c>
      <c r="Y30" s="4">
        <v>88070.040000000008</v>
      </c>
      <c r="Z30" s="4">
        <v>2247559.5459730793</v>
      </c>
    </row>
    <row r="31" spans="1:26" x14ac:dyDescent="0.3">
      <c r="A31" t="s">
        <v>3</v>
      </c>
      <c r="B31">
        <v>2016</v>
      </c>
      <c r="C31" s="4">
        <v>22917.005782889086</v>
      </c>
      <c r="D31" s="4">
        <v>14274.669180990246</v>
      </c>
      <c r="E31" s="4">
        <v>3165.6608770421321</v>
      </c>
      <c r="F31" s="4">
        <v>10588.967000000001</v>
      </c>
      <c r="G31" s="4">
        <v>4645.6819098117894</v>
      </c>
      <c r="H31" s="4">
        <v>891.41540078341461</v>
      </c>
      <c r="I31" s="4">
        <v>56483.40015151666</v>
      </c>
      <c r="J31" s="4">
        <v>0</v>
      </c>
      <c r="K31" s="10"/>
      <c r="L31" s="7">
        <v>22.917005782889085</v>
      </c>
      <c r="M31" s="7">
        <v>14.274669180990246</v>
      </c>
      <c r="N31" s="7">
        <v>3.1656608770421322</v>
      </c>
      <c r="O31" s="7">
        <v>10.588967</v>
      </c>
      <c r="P31" s="7">
        <v>4.6456819098117892</v>
      </c>
      <c r="Q31" s="7">
        <v>0.89141540078341464</v>
      </c>
      <c r="R31" s="7">
        <v>56.483400151516662</v>
      </c>
      <c r="S31" s="7">
        <v>36.483400151516662</v>
      </c>
      <c r="T31" s="4">
        <v>959489.19811800029</v>
      </c>
      <c r="U31" s="4">
        <v>597651.84926969965</v>
      </c>
      <c r="V31" s="4">
        <v>132539.88959999999</v>
      </c>
      <c r="W31" s="4">
        <v>443338.87035600003</v>
      </c>
      <c r="X31" s="4">
        <v>194505.41020000001</v>
      </c>
      <c r="Y31" s="4">
        <v>37321.780000000006</v>
      </c>
      <c r="Z31" s="4">
        <v>2364846.9975436996</v>
      </c>
    </row>
    <row r="32" spans="1:26" x14ac:dyDescent="0.3">
      <c r="A32" t="s">
        <v>3</v>
      </c>
      <c r="B32">
        <v>2017</v>
      </c>
      <c r="C32" s="4">
        <v>22818.907523789043</v>
      </c>
      <c r="D32" s="4">
        <v>14589.210598510577</v>
      </c>
      <c r="E32" s="4">
        <v>3069.9471553453704</v>
      </c>
      <c r="F32" s="4">
        <v>10299.709999999999</v>
      </c>
      <c r="G32" s="4">
        <v>4770.6846783223464</v>
      </c>
      <c r="H32" s="4">
        <v>881.98098786662831</v>
      </c>
      <c r="I32" s="4">
        <v>56430.440943833964</v>
      </c>
      <c r="J32" s="4">
        <v>0</v>
      </c>
      <c r="K32" s="10"/>
      <c r="L32" s="7">
        <v>22.818907523789044</v>
      </c>
      <c r="M32" s="7">
        <v>14.589210598510578</v>
      </c>
      <c r="N32" s="7">
        <v>3.0699471553453703</v>
      </c>
      <c r="O32" s="7">
        <v>10.299709999999999</v>
      </c>
      <c r="P32" s="7">
        <v>4.770684678322346</v>
      </c>
      <c r="Q32" s="7">
        <v>0.88198098786662826</v>
      </c>
      <c r="R32" s="7">
        <v>56.430440943833965</v>
      </c>
      <c r="S32" s="7">
        <v>36.430440943833965</v>
      </c>
      <c r="T32" s="4">
        <v>955382.02020599972</v>
      </c>
      <c r="U32" s="4">
        <v>610821.0693384409</v>
      </c>
      <c r="V32" s="4">
        <v>128532.54749999997</v>
      </c>
      <c r="W32" s="4">
        <v>431228.25828000001</v>
      </c>
      <c r="X32" s="4">
        <v>199739.02611200002</v>
      </c>
      <c r="Y32" s="4">
        <v>36926.78</v>
      </c>
      <c r="Z32" s="4">
        <v>2362629.7014364405</v>
      </c>
    </row>
    <row r="33" spans="1:26" x14ac:dyDescent="0.3">
      <c r="A33" t="s">
        <v>3</v>
      </c>
      <c r="B33">
        <v>2018</v>
      </c>
      <c r="C33" s="4">
        <v>22908.000121945151</v>
      </c>
      <c r="D33" s="4">
        <v>15057.298913839051</v>
      </c>
      <c r="E33" s="4">
        <v>3080.4953998280307</v>
      </c>
      <c r="F33" s="4">
        <v>6960.8620000000001</v>
      </c>
      <c r="G33" s="4">
        <v>4886.083719974682</v>
      </c>
      <c r="H33" s="4">
        <v>1818.2750549345565</v>
      </c>
      <c r="I33" s="4">
        <v>54711.015210521487</v>
      </c>
      <c r="J33" s="4">
        <v>0</v>
      </c>
      <c r="K33" s="10"/>
      <c r="L33" s="7">
        <v>22.90800012194515</v>
      </c>
      <c r="M33" s="7">
        <v>15.057298913839052</v>
      </c>
      <c r="N33" s="7">
        <v>3.0804953998280307</v>
      </c>
      <c r="O33" s="7">
        <v>6.9608619999999997</v>
      </c>
      <c r="P33" s="7">
        <v>4.8860837199746818</v>
      </c>
      <c r="Q33" s="7">
        <v>1.8182750549345565</v>
      </c>
      <c r="R33" s="7">
        <v>54.711015210521488</v>
      </c>
      <c r="S33" s="7">
        <v>34.711015210521488</v>
      </c>
      <c r="T33" s="4">
        <v>959112.14910559962</v>
      </c>
      <c r="U33" s="4">
        <v>630418.99092461343</v>
      </c>
      <c r="V33" s="4">
        <v>128974.1814</v>
      </c>
      <c r="W33" s="4">
        <v>291437.37021600001</v>
      </c>
      <c r="X33" s="4">
        <v>204570.55318789999</v>
      </c>
      <c r="Y33" s="4">
        <v>76127.540000000008</v>
      </c>
      <c r="Z33" s="4">
        <v>2290640.7848341139</v>
      </c>
    </row>
    <row r="34" spans="1:26" x14ac:dyDescent="0.3">
      <c r="A34" t="s">
        <v>3</v>
      </c>
      <c r="B34">
        <v>2019</v>
      </c>
      <c r="C34" s="4">
        <v>22012.276061328477</v>
      </c>
      <c r="D34" s="4">
        <v>15259.912207408466</v>
      </c>
      <c r="E34" s="4">
        <v>3050.6435607146259</v>
      </c>
      <c r="F34" s="4">
        <v>10593.545</v>
      </c>
      <c r="G34" s="4">
        <v>5042.9337410313383</v>
      </c>
      <c r="H34" s="4">
        <v>150.08407375561279</v>
      </c>
      <c r="I34" s="4">
        <v>56109.394644238535</v>
      </c>
      <c r="J34" s="4">
        <v>0</v>
      </c>
      <c r="K34" s="10"/>
      <c r="L34" s="7">
        <v>22.012276061328478</v>
      </c>
      <c r="M34" s="7">
        <v>15.259912207408465</v>
      </c>
      <c r="N34" s="7">
        <v>3.0506435607146258</v>
      </c>
      <c r="O34" s="7">
        <v>10.593545000000001</v>
      </c>
      <c r="P34" s="7">
        <v>5.0429337410313382</v>
      </c>
      <c r="Q34" s="7">
        <v>0.15008407375561278</v>
      </c>
      <c r="R34" s="7">
        <v>56.109394644238535</v>
      </c>
      <c r="S34" s="7">
        <v>36.109394644238535</v>
      </c>
      <c r="T34" s="4">
        <v>921609.97413570073</v>
      </c>
      <c r="U34" s="4">
        <v>638902.00429977768</v>
      </c>
      <c r="V34" s="4">
        <v>127724.34459999997</v>
      </c>
      <c r="W34" s="4">
        <v>443530.54206000001</v>
      </c>
      <c r="X34" s="4">
        <v>211137.54986950007</v>
      </c>
      <c r="Y34" s="4">
        <v>6283.7199999999966</v>
      </c>
      <c r="Z34" s="4">
        <v>2349188.1349649793</v>
      </c>
    </row>
    <row r="35" spans="1:26" x14ac:dyDescent="0.3">
      <c r="A35" t="s">
        <v>3</v>
      </c>
      <c r="B35">
        <v>2020</v>
      </c>
      <c r="C35" s="4">
        <v>19672.410353186198</v>
      </c>
      <c r="D35" s="4">
        <v>15173.437713252984</v>
      </c>
      <c r="E35" s="4">
        <v>2364.789693560715</v>
      </c>
      <c r="F35" s="4">
        <v>8371.0149999999994</v>
      </c>
      <c r="G35" s="4">
        <v>5566.2272757189257</v>
      </c>
      <c r="H35" s="4">
        <v>293.32043565491534</v>
      </c>
      <c r="I35" s="4">
        <v>51441.200471373741</v>
      </c>
      <c r="J35" s="4">
        <v>0</v>
      </c>
      <c r="K35" s="10"/>
      <c r="L35" s="7">
        <v>19.672410353186198</v>
      </c>
      <c r="M35" s="7">
        <v>15.173437713252984</v>
      </c>
      <c r="N35" s="7">
        <v>2.3647896935607151</v>
      </c>
      <c r="O35" s="7">
        <v>8.3710149999999999</v>
      </c>
      <c r="P35" s="7">
        <v>5.5662272757189255</v>
      </c>
      <c r="Q35" s="7">
        <v>0.29332043565491533</v>
      </c>
      <c r="R35" s="7">
        <v>51.44120047137374</v>
      </c>
      <c r="S35" s="7">
        <v>31.44120047137374</v>
      </c>
      <c r="T35" s="4">
        <v>823644.47666719975</v>
      </c>
      <c r="U35" s="4">
        <v>635281.49017847597</v>
      </c>
      <c r="V35" s="4">
        <v>99009.01489000002</v>
      </c>
      <c r="W35" s="4">
        <v>350477.65601999999</v>
      </c>
      <c r="X35" s="4">
        <v>233046.80357980001</v>
      </c>
      <c r="Y35" s="4">
        <v>12280.739999999996</v>
      </c>
      <c r="Z35" s="4">
        <v>2153740.1813354758</v>
      </c>
    </row>
    <row r="36" spans="1:26" x14ac:dyDescent="0.3">
      <c r="A36" t="s">
        <v>3</v>
      </c>
      <c r="B36">
        <v>2021</v>
      </c>
      <c r="C36" s="4">
        <v>21322.466897936371</v>
      </c>
      <c r="D36" s="4">
        <v>15237.663689920779</v>
      </c>
      <c r="E36" s="4">
        <v>2606.2178895576576</v>
      </c>
      <c r="F36" s="4">
        <v>12223.218000000001</v>
      </c>
      <c r="G36" s="4">
        <v>5794.9810036686722</v>
      </c>
      <c r="H36" s="4">
        <v>-360.49393331422573</v>
      </c>
      <c r="I36" s="4">
        <v>56824.053547769232</v>
      </c>
      <c r="J36" s="4">
        <v>0</v>
      </c>
      <c r="K36" s="10"/>
      <c r="L36" s="7">
        <v>21.322466897936369</v>
      </c>
      <c r="M36" s="7">
        <v>15.23766368992078</v>
      </c>
      <c r="N36" s="7">
        <v>2.6062178895576578</v>
      </c>
      <c r="O36" s="7">
        <v>12.223218000000001</v>
      </c>
      <c r="P36" s="7">
        <v>5.7949810036686724</v>
      </c>
      <c r="Q36" s="7">
        <v>-0.36049393331422575</v>
      </c>
      <c r="R36" s="7">
        <v>56.824053547769232</v>
      </c>
      <c r="S36" s="7">
        <v>36.824053547769232</v>
      </c>
      <c r="T36" s="4">
        <v>892729.04408280004</v>
      </c>
      <c r="U36" s="4">
        <v>637970.50336960319</v>
      </c>
      <c r="V36" s="4">
        <v>109117.13060000002</v>
      </c>
      <c r="W36" s="4">
        <v>511761.69122400007</v>
      </c>
      <c r="X36" s="4">
        <v>242624.26466159997</v>
      </c>
      <c r="Y36" s="4">
        <v>-15093.160000000003</v>
      </c>
      <c r="Z36" s="4">
        <v>2379109.4739380023</v>
      </c>
    </row>
    <row r="37" spans="1:26" x14ac:dyDescent="0.3">
      <c r="A37" t="s">
        <v>3</v>
      </c>
      <c r="B37">
        <v>2022</v>
      </c>
      <c r="C37" s="4">
        <v>20325.508194107671</v>
      </c>
      <c r="D37" s="4">
        <v>12968.646827377259</v>
      </c>
      <c r="E37" s="4">
        <v>2737.4974897296265</v>
      </c>
      <c r="F37" s="4">
        <v>10697.550999999999</v>
      </c>
      <c r="G37" s="4">
        <v>5925.1355585936753</v>
      </c>
      <c r="H37" s="4">
        <v>-354.45352058851626</v>
      </c>
      <c r="I37" s="4">
        <v>52299.885549219696</v>
      </c>
      <c r="J37" s="4">
        <v>0</v>
      </c>
      <c r="K37" s="10"/>
      <c r="L37" s="7">
        <v>20.325508194107673</v>
      </c>
      <c r="M37" s="7">
        <v>12.96864682737726</v>
      </c>
      <c r="N37" s="7">
        <v>2.7374974897296265</v>
      </c>
      <c r="O37" s="7">
        <v>10.697550999999999</v>
      </c>
      <c r="P37" s="7">
        <v>5.9251355585936754</v>
      </c>
      <c r="Q37" s="7">
        <v>-0.35445352058851626</v>
      </c>
      <c r="R37" s="7">
        <v>52.299885549219695</v>
      </c>
      <c r="S37" s="7">
        <v>32.299885549219695</v>
      </c>
      <c r="T37" s="4">
        <v>850988.37707090005</v>
      </c>
      <c r="U37" s="4">
        <v>542971.30536863115</v>
      </c>
      <c r="V37" s="4">
        <v>114613.54490000001</v>
      </c>
      <c r="W37" s="4">
        <v>447885.06526800001</v>
      </c>
      <c r="X37" s="4">
        <v>248073.57556720002</v>
      </c>
      <c r="Y37" s="4">
        <v>-14840.26</v>
      </c>
      <c r="Z37" s="4">
        <v>2189691.6081747306</v>
      </c>
    </row>
    <row r="38" spans="1:26" x14ac:dyDescent="0.3">
      <c r="A38" t="s">
        <v>3</v>
      </c>
      <c r="B38">
        <v>2023</v>
      </c>
      <c r="C38" s="4">
        <v>20172.946806821426</v>
      </c>
      <c r="D38" s="4">
        <v>12208.705560835759</v>
      </c>
      <c r="E38" s="4">
        <v>2354.2369040794874</v>
      </c>
      <c r="F38" s="4">
        <v>7925.2030000000004</v>
      </c>
      <c r="G38" s="4">
        <v>6117.4210323397338</v>
      </c>
      <c r="H38" s="4">
        <v>369.17789242380832</v>
      </c>
      <c r="I38" s="4">
        <v>49147.691196500207</v>
      </c>
      <c r="J38" s="4">
        <v>0</v>
      </c>
      <c r="K38" s="10"/>
      <c r="L38" s="7">
        <v>20.172946806821425</v>
      </c>
      <c r="M38" s="7">
        <v>12.208705560835758</v>
      </c>
      <c r="N38" s="7">
        <v>2.3542369040794875</v>
      </c>
      <c r="O38" s="7">
        <v>7.9252030000000007</v>
      </c>
      <c r="P38" s="7">
        <v>6.1174210323397338</v>
      </c>
      <c r="Q38" s="7">
        <v>0.36917789242380833</v>
      </c>
      <c r="R38" s="7">
        <v>49.147691196500205</v>
      </c>
      <c r="S38" s="7">
        <v>29.147691196500205</v>
      </c>
      <c r="T38" s="4">
        <v>844600.93690799957</v>
      </c>
      <c r="U38" s="4">
        <v>511154.08442107157</v>
      </c>
      <c r="V38" s="4">
        <v>98567.190699999992</v>
      </c>
      <c r="W38" s="4">
        <v>331812.39920400002</v>
      </c>
      <c r="X38" s="4">
        <v>256124.18378199998</v>
      </c>
      <c r="Y38" s="4">
        <v>15456.740000000007</v>
      </c>
      <c r="Z38" s="4">
        <v>2057715.5350150708</v>
      </c>
    </row>
    <row r="39" spans="1:26" x14ac:dyDescent="0.3">
      <c r="A39" t="s">
        <v>3</v>
      </c>
      <c r="B39">
        <v>2024</v>
      </c>
      <c r="C39" s="4">
        <v>21014.962220643458</v>
      </c>
      <c r="D39" s="4">
        <v>11906.201893579431</v>
      </c>
      <c r="E39" s="4">
        <v>2632.5186355665423</v>
      </c>
      <c r="F39" s="4">
        <v>7577.5560748226817</v>
      </c>
      <c r="G39" s="4">
        <v>5908.7643769919741</v>
      </c>
      <c r="H39" s="4">
        <v>1102.2126683863569</v>
      </c>
      <c r="I39" s="4">
        <v>50142.215869990454</v>
      </c>
      <c r="J39" s="4">
        <v>0</v>
      </c>
      <c r="K39" s="10"/>
      <c r="L39" s="7">
        <v>21.014962220643458</v>
      </c>
      <c r="M39" s="7">
        <v>11.906201893579432</v>
      </c>
      <c r="N39" s="7">
        <v>2.6325186355665422</v>
      </c>
      <c r="O39" s="7">
        <v>7.5775560748226818</v>
      </c>
      <c r="P39" s="7">
        <v>5.9087643769919742</v>
      </c>
      <c r="Q39" s="7">
        <v>1.1022126683863569</v>
      </c>
      <c r="R39" s="7">
        <v>50.142215869990451</v>
      </c>
      <c r="S39" s="7">
        <v>30.142215869990451</v>
      </c>
      <c r="T39" s="4">
        <v>879854.43825390039</v>
      </c>
      <c r="U39" s="4">
        <v>498488.86088038364</v>
      </c>
      <c r="V39" s="4">
        <v>110218.2902339</v>
      </c>
      <c r="W39" s="4">
        <v>317257.11774067604</v>
      </c>
      <c r="X39" s="4">
        <v>247388.14693589997</v>
      </c>
      <c r="Y39" s="4">
        <v>46147.439999999995</v>
      </c>
      <c r="Z39" s="4">
        <v>2099354.2940447605</v>
      </c>
    </row>
    <row r="40" spans="1:26" x14ac:dyDescent="0.3">
      <c r="C40" s="10"/>
      <c r="D40" s="10"/>
      <c r="E40" s="10"/>
      <c r="F40" s="10"/>
      <c r="G40" s="10"/>
      <c r="H40" s="10"/>
      <c r="I40" s="10"/>
      <c r="J40" s="4"/>
      <c r="K40" s="10"/>
      <c r="L40" s="7"/>
      <c r="M40" s="7"/>
      <c r="N40" s="7"/>
      <c r="O40" s="7"/>
      <c r="P40" s="7"/>
      <c r="Q40" s="7"/>
      <c r="R40" s="7">
        <v>0</v>
      </c>
      <c r="S40" s="7">
        <v>-20</v>
      </c>
      <c r="T40" s="4"/>
      <c r="U40" s="4"/>
      <c r="V40" s="4"/>
      <c r="W40" s="4"/>
      <c r="X40" s="4"/>
      <c r="Y40" s="4"/>
      <c r="Z40" s="4">
        <v>0</v>
      </c>
    </row>
    <row r="41" spans="1:26" x14ac:dyDescent="0.3">
      <c r="C41" s="4"/>
      <c r="D41" s="4"/>
      <c r="E41" s="4"/>
      <c r="F41" s="4"/>
      <c r="G41" s="10"/>
      <c r="H41" s="4"/>
      <c r="I41" s="4"/>
      <c r="J41" s="4"/>
      <c r="K41" s="10"/>
      <c r="L41" s="7"/>
      <c r="M41" s="7"/>
      <c r="N41" s="7"/>
      <c r="O41" s="7"/>
      <c r="P41" s="7"/>
      <c r="Q41" s="7"/>
      <c r="R41" s="7"/>
      <c r="S41" s="7"/>
      <c r="T41" s="4"/>
      <c r="U41" s="4"/>
      <c r="V41" s="4"/>
      <c r="W41" s="4"/>
      <c r="X41" s="4"/>
      <c r="Y41" s="4"/>
      <c r="Z41" s="4"/>
    </row>
    <row r="42" spans="1:26" x14ac:dyDescent="0.3">
      <c r="C42" s="10"/>
      <c r="D42" s="10"/>
      <c r="E42" s="10"/>
      <c r="F42" s="10"/>
      <c r="G42" s="10"/>
      <c r="H42" s="10"/>
      <c r="I42" s="5"/>
      <c r="L42" s="7"/>
      <c r="R42" s="7"/>
      <c r="T42" s="4"/>
      <c r="Z42" s="4"/>
    </row>
    <row r="43" spans="1:26" x14ac:dyDescent="0.3">
      <c r="C43" s="10"/>
      <c r="D43" s="10"/>
      <c r="E43" s="10"/>
      <c r="F43" s="10"/>
      <c r="G43" s="10"/>
      <c r="H43" s="10"/>
    </row>
    <row r="72" spans="3:9" x14ac:dyDescent="0.3">
      <c r="C72" s="2"/>
      <c r="D72" s="2"/>
      <c r="E72" s="2"/>
      <c r="F72" s="2"/>
      <c r="G72" s="2"/>
      <c r="H72" s="2"/>
      <c r="I72" s="2"/>
    </row>
    <row r="80" spans="3:9" x14ac:dyDescent="0.3">
      <c r="C80" s="4">
        <v>21014.962220643458</v>
      </c>
      <c r="D80" s="4">
        <v>11906.201893579431</v>
      </c>
      <c r="E80" s="4">
        <v>2632.5186355665423</v>
      </c>
      <c r="F80" s="4">
        <v>7577.5560748226817</v>
      </c>
      <c r="G80" s="4">
        <v>5908.7643769919741</v>
      </c>
      <c r="H80" s="4">
        <v>1102.2126683863569</v>
      </c>
    </row>
  </sheetData>
  <pageMargins left="0.7" right="0.7" top="0.75" bottom="0.75" header="0.3" footer="0.3"/>
  <pageSetup paperSize="9" orientation="portrait" r:id="rId1"/>
  <customProperties>
    <customPr name="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DA91-1EB9-43FB-8CF7-756A4E3A5050}">
  <dimension ref="A1:R34"/>
  <sheetViews>
    <sheetView zoomScaleNormal="100" workbookViewId="0"/>
  </sheetViews>
  <sheetFormatPr defaultColWidth="9.109375" defaultRowHeight="14.4" x14ac:dyDescent="0.3"/>
  <cols>
    <col min="3" max="3" width="14.33203125" bestFit="1" customWidth="1"/>
    <col min="4" max="4" width="10.5546875" customWidth="1"/>
    <col min="5" max="5" width="18.33203125" customWidth="1"/>
    <col min="6" max="6" width="18.109375" customWidth="1"/>
    <col min="7" max="7" width="12.109375" customWidth="1"/>
    <col min="8" max="8" width="15.33203125" bestFit="1" customWidth="1"/>
    <col min="14" max="14" width="14.33203125" bestFit="1" customWidth="1"/>
    <col min="15" max="15" width="20.6640625" customWidth="1"/>
    <col min="16" max="16" width="20" customWidth="1"/>
    <col min="17" max="17" width="11.44140625" customWidth="1"/>
    <col min="18" max="18" width="12.109375" customWidth="1"/>
  </cols>
  <sheetData>
    <row r="1" spans="1:18" ht="18" x14ac:dyDescent="0.35">
      <c r="A1" s="1" t="s">
        <v>154</v>
      </c>
    </row>
    <row r="3" spans="1:18" ht="15.6" x14ac:dyDescent="0.3">
      <c r="C3" s="3" t="s">
        <v>6</v>
      </c>
      <c r="N3" s="3" t="s">
        <v>6</v>
      </c>
    </row>
    <row r="4" spans="1:18" s="2" customFormat="1" ht="43.2" x14ac:dyDescent="0.3">
      <c r="C4" s="2" t="s">
        <v>130</v>
      </c>
      <c r="D4" s="2" t="s">
        <v>131</v>
      </c>
      <c r="E4" s="2" t="s">
        <v>132</v>
      </c>
      <c r="F4" s="2" t="s">
        <v>133</v>
      </c>
      <c r="G4" s="2" t="s">
        <v>134</v>
      </c>
      <c r="N4" s="2" t="s">
        <v>135</v>
      </c>
      <c r="O4" s="2" t="s">
        <v>136</v>
      </c>
      <c r="P4" s="2" t="s">
        <v>137</v>
      </c>
      <c r="Q4" s="2" t="s">
        <v>138</v>
      </c>
    </row>
    <row r="5" spans="1:18" x14ac:dyDescent="0.3">
      <c r="B5" s="2">
        <v>2022</v>
      </c>
      <c r="C5" s="4">
        <v>104769.1453829864</v>
      </c>
      <c r="D5" s="4">
        <v>7167.3408850477999</v>
      </c>
      <c r="E5" s="4">
        <v>186179.3716045662</v>
      </c>
      <c r="F5" s="4">
        <v>49069.936333002603</v>
      </c>
      <c r="G5" s="4">
        <v>2312.0451181438002</v>
      </c>
      <c r="H5" s="4"/>
      <c r="J5" s="10"/>
      <c r="M5" s="2">
        <v>2022</v>
      </c>
      <c r="N5" s="4">
        <v>361.8</v>
      </c>
      <c r="O5" s="4">
        <v>3819.7992286086001</v>
      </c>
      <c r="P5" s="4">
        <v>1075.0207278804</v>
      </c>
      <c r="Q5" s="4">
        <v>876.24</v>
      </c>
      <c r="R5" s="4"/>
    </row>
    <row r="6" spans="1:18" x14ac:dyDescent="0.3">
      <c r="B6" s="2">
        <v>2023</v>
      </c>
      <c r="C6" s="4">
        <v>105049.442008973</v>
      </c>
      <c r="D6" s="4">
        <v>6959.8017738139997</v>
      </c>
      <c r="E6" s="4">
        <v>190921.321537449</v>
      </c>
      <c r="F6" s="4">
        <v>52585.879879466003</v>
      </c>
      <c r="G6" s="4">
        <v>2313.4442938960001</v>
      </c>
      <c r="H6" s="4"/>
      <c r="J6" s="10"/>
      <c r="M6" s="2">
        <v>2023</v>
      </c>
      <c r="N6" s="4">
        <v>421.92</v>
      </c>
      <c r="O6" s="4">
        <v>3876.1467572000001</v>
      </c>
      <c r="P6" s="4">
        <v>1052.3152173999999</v>
      </c>
      <c r="Q6" s="4">
        <v>872.64</v>
      </c>
    </row>
    <row r="7" spans="1:18" x14ac:dyDescent="0.3">
      <c r="B7" s="2"/>
      <c r="C7" s="4"/>
      <c r="D7" s="4"/>
      <c r="E7" s="4"/>
      <c r="F7" s="4"/>
      <c r="G7" s="4"/>
      <c r="H7" s="4"/>
      <c r="J7" s="10"/>
      <c r="M7" s="2"/>
      <c r="N7" s="4"/>
      <c r="O7" s="4"/>
      <c r="P7" s="4"/>
      <c r="Q7" s="4"/>
    </row>
    <row r="8" spans="1:18" x14ac:dyDescent="0.3">
      <c r="B8" s="2"/>
      <c r="C8" s="4"/>
      <c r="D8" s="4"/>
      <c r="E8" s="4"/>
      <c r="F8" s="4"/>
      <c r="G8" s="4"/>
      <c r="H8" s="4"/>
      <c r="J8" s="10"/>
      <c r="M8" s="2"/>
      <c r="N8" s="4"/>
      <c r="O8" s="4"/>
      <c r="P8" s="4"/>
      <c r="Q8" s="4"/>
    </row>
    <row r="9" spans="1:18" x14ac:dyDescent="0.3">
      <c r="B9" s="2"/>
      <c r="C9" s="4"/>
      <c r="D9" s="4"/>
      <c r="E9" s="4"/>
      <c r="F9" s="4"/>
      <c r="G9" s="4"/>
      <c r="H9" s="4"/>
      <c r="J9" s="10"/>
      <c r="M9" s="2"/>
      <c r="N9" s="4"/>
      <c r="O9" s="4"/>
      <c r="P9" s="4"/>
      <c r="Q9" s="4"/>
    </row>
    <row r="10" spans="1:18" x14ac:dyDescent="0.3">
      <c r="B10" s="2"/>
      <c r="C10" s="4"/>
      <c r="D10" s="4"/>
      <c r="E10" s="4"/>
      <c r="F10" s="4"/>
      <c r="G10" s="4"/>
      <c r="H10" s="4"/>
      <c r="J10" s="10"/>
      <c r="M10" s="2"/>
      <c r="N10" s="4"/>
      <c r="O10" s="4"/>
      <c r="P10" s="4"/>
      <c r="Q10" s="4"/>
    </row>
    <row r="11" spans="1:18" x14ac:dyDescent="0.3">
      <c r="B11" s="2"/>
      <c r="C11" s="4"/>
      <c r="D11" s="4"/>
      <c r="E11" s="4"/>
      <c r="F11" s="4"/>
      <c r="G11" s="4"/>
      <c r="H11" s="4"/>
      <c r="J11" s="10"/>
      <c r="M11" s="2"/>
      <c r="N11" s="4"/>
      <c r="O11" s="4"/>
      <c r="P11" s="4"/>
      <c r="Q11" s="4"/>
    </row>
    <row r="12" spans="1:18" x14ac:dyDescent="0.3">
      <c r="B12" s="2"/>
      <c r="C12" s="4"/>
      <c r="D12" s="4"/>
      <c r="E12" s="4"/>
      <c r="F12" s="4"/>
      <c r="G12" s="4"/>
    </row>
    <row r="34" spans="3:17" x14ac:dyDescent="0.3">
      <c r="C34" s="4">
        <v>105049.442008973</v>
      </c>
      <c r="D34" s="4">
        <v>6959.8017738139997</v>
      </c>
      <c r="E34" s="4">
        <v>190921.321537449</v>
      </c>
      <c r="F34" s="4">
        <v>52585.879879466003</v>
      </c>
      <c r="G34" s="4">
        <v>2313.4442938960001</v>
      </c>
      <c r="H34" s="4"/>
      <c r="N34" s="4">
        <v>421.92</v>
      </c>
      <c r="O34" s="4">
        <v>3876.1467572000001</v>
      </c>
      <c r="P34" s="4">
        <v>1052.3152173999999</v>
      </c>
      <c r="Q34" s="4">
        <v>872.64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13C3-97E7-406C-AB9A-FA021F60EC86}">
  <dimension ref="A1:W67"/>
  <sheetViews>
    <sheetView zoomScaleNormal="100" workbookViewId="0"/>
  </sheetViews>
  <sheetFormatPr defaultColWidth="9.109375" defaultRowHeight="14.4" x14ac:dyDescent="0.3"/>
  <cols>
    <col min="3" max="3" width="14.33203125" bestFit="1" customWidth="1"/>
    <col min="4" max="4" width="10.6640625" customWidth="1"/>
    <col min="5" max="5" width="13.88671875" bestFit="1" customWidth="1"/>
    <col min="6" max="6" width="14.44140625" bestFit="1" customWidth="1"/>
    <col min="7" max="7" width="17.44140625" customWidth="1"/>
    <col min="8" max="8" width="15.33203125" bestFit="1" customWidth="1"/>
    <col min="12" max="12" width="14.33203125" bestFit="1" customWidth="1"/>
    <col min="13" max="13" width="10.6640625" customWidth="1"/>
    <col min="14" max="14" width="13.88671875" bestFit="1" customWidth="1"/>
    <col min="15" max="15" width="14.44140625" bestFit="1" customWidth="1"/>
    <col min="16" max="16" width="17.44140625" customWidth="1"/>
    <col min="19" max="19" width="14.33203125" bestFit="1" customWidth="1"/>
    <col min="20" max="20" width="10.6640625" customWidth="1"/>
    <col min="21" max="21" width="13.88671875" bestFit="1" customWidth="1"/>
    <col min="22" max="22" width="14.44140625" bestFit="1" customWidth="1"/>
    <col min="23" max="23" width="17.44140625" customWidth="1"/>
  </cols>
  <sheetData>
    <row r="1" spans="1:23" ht="18" x14ac:dyDescent="0.35">
      <c r="A1" s="1" t="s">
        <v>162</v>
      </c>
    </row>
    <row r="3" spans="1:23" ht="15.6" x14ac:dyDescent="0.3">
      <c r="C3" s="3" t="s">
        <v>4</v>
      </c>
    </row>
    <row r="4" spans="1:23" s="2" customFormat="1" x14ac:dyDescent="0.3">
      <c r="C4" s="2" t="s">
        <v>110</v>
      </c>
      <c r="D4" s="2" t="s">
        <v>109</v>
      </c>
      <c r="E4" s="2" t="s">
        <v>193</v>
      </c>
      <c r="F4" s="2" t="s">
        <v>66</v>
      </c>
      <c r="G4" s="2" t="s">
        <v>71</v>
      </c>
      <c r="L4" s="2" t="s">
        <v>110</v>
      </c>
      <c r="M4" s="2" t="s">
        <v>109</v>
      </c>
      <c r="N4" s="2" t="s">
        <v>64</v>
      </c>
      <c r="O4" s="2" t="s">
        <v>66</v>
      </c>
      <c r="P4" s="2" t="s">
        <v>71</v>
      </c>
      <c r="S4" s="2" t="s">
        <v>110</v>
      </c>
      <c r="T4" s="2" t="s">
        <v>109</v>
      </c>
      <c r="U4" s="2" t="s">
        <v>64</v>
      </c>
      <c r="V4" s="2" t="s">
        <v>66</v>
      </c>
      <c r="W4" s="2" t="s">
        <v>71</v>
      </c>
    </row>
    <row r="5" spans="1:23" x14ac:dyDescent="0.3">
      <c r="A5" t="s">
        <v>17</v>
      </c>
      <c r="B5">
        <v>1990</v>
      </c>
      <c r="C5" s="4">
        <v>3539.8251648036685</v>
      </c>
      <c r="D5" s="4">
        <v>2829.2920607623955</v>
      </c>
      <c r="E5" s="4">
        <v>61.526702971242948</v>
      </c>
      <c r="F5" s="4">
        <v>0</v>
      </c>
      <c r="G5" s="4">
        <v>0</v>
      </c>
      <c r="H5" s="4"/>
      <c r="J5" s="10"/>
      <c r="L5" s="7"/>
      <c r="M5" s="7"/>
      <c r="N5" s="7"/>
      <c r="O5" s="7"/>
      <c r="P5" s="7"/>
      <c r="Q5" s="7"/>
      <c r="R5" s="25"/>
      <c r="S5" s="25"/>
    </row>
    <row r="6" spans="1:23" x14ac:dyDescent="0.3">
      <c r="A6" t="s">
        <v>17</v>
      </c>
      <c r="B6">
        <v>1991</v>
      </c>
      <c r="C6" s="4">
        <v>3597.821725422757</v>
      </c>
      <c r="D6" s="4">
        <v>2840.9572943536832</v>
      </c>
      <c r="E6" s="4">
        <v>51.638482850864619</v>
      </c>
      <c r="F6" s="4">
        <v>0</v>
      </c>
      <c r="G6" s="4">
        <v>0</v>
      </c>
      <c r="H6" s="4"/>
      <c r="J6" s="10"/>
      <c r="L6" s="7"/>
      <c r="M6" s="7"/>
      <c r="N6" s="7"/>
      <c r="O6" s="7"/>
      <c r="P6" s="7"/>
      <c r="Q6" s="7"/>
      <c r="R6" s="25"/>
      <c r="S6" s="25"/>
    </row>
    <row r="7" spans="1:23" x14ac:dyDescent="0.3">
      <c r="A7" t="s">
        <v>17</v>
      </c>
      <c r="B7">
        <v>1992</v>
      </c>
      <c r="C7" s="4">
        <v>3673.115505875609</v>
      </c>
      <c r="D7" s="4">
        <v>3014.4645074997611</v>
      </c>
      <c r="E7" s="4">
        <v>49.441100601891655</v>
      </c>
      <c r="F7" s="4">
        <v>0</v>
      </c>
      <c r="G7" s="4">
        <v>0</v>
      </c>
      <c r="H7" s="4"/>
      <c r="J7" s="10"/>
      <c r="L7" s="7"/>
      <c r="M7" s="7"/>
      <c r="N7" s="7"/>
      <c r="O7" s="7"/>
      <c r="P7" s="7"/>
      <c r="Q7" s="7"/>
      <c r="R7" s="25"/>
      <c r="S7" s="25"/>
    </row>
    <row r="8" spans="1:23" x14ac:dyDescent="0.3">
      <c r="A8" t="s">
        <v>17</v>
      </c>
      <c r="B8">
        <v>1993</v>
      </c>
      <c r="C8" s="4">
        <v>3905.1017483519636</v>
      </c>
      <c r="D8" s="4">
        <v>2947.2055030094584</v>
      </c>
      <c r="E8" s="4">
        <v>43.947644979459248</v>
      </c>
      <c r="F8" s="4">
        <v>0</v>
      </c>
      <c r="G8" s="4">
        <v>0</v>
      </c>
      <c r="H8" s="4"/>
      <c r="J8" s="10"/>
      <c r="L8" s="7"/>
      <c r="M8" s="7"/>
      <c r="N8" s="7"/>
      <c r="O8" s="7"/>
      <c r="P8" s="7"/>
      <c r="Q8" s="7"/>
      <c r="R8" s="25"/>
      <c r="S8" s="25"/>
    </row>
    <row r="9" spans="1:23" x14ac:dyDescent="0.3">
      <c r="A9" t="s">
        <v>17</v>
      </c>
      <c r="B9">
        <v>1994</v>
      </c>
      <c r="C9" s="4">
        <v>4048.5669246202347</v>
      </c>
      <c r="D9" s="4">
        <v>2948.1513327601033</v>
      </c>
      <c r="E9" s="4">
        <v>57.131938473297026</v>
      </c>
      <c r="F9" s="4">
        <v>0</v>
      </c>
      <c r="G9" s="4">
        <v>0</v>
      </c>
      <c r="H9" s="4"/>
      <c r="J9" s="10"/>
      <c r="L9" s="7"/>
      <c r="M9" s="7"/>
      <c r="N9" s="7"/>
      <c r="O9" s="7"/>
      <c r="P9" s="7"/>
      <c r="Q9" s="7"/>
      <c r="R9" s="25"/>
      <c r="S9" s="25"/>
    </row>
    <row r="10" spans="1:23" x14ac:dyDescent="0.3">
      <c r="A10" t="s">
        <v>17</v>
      </c>
      <c r="B10">
        <v>1995</v>
      </c>
      <c r="C10" s="4">
        <v>4069.9340785325307</v>
      </c>
      <c r="D10" s="4">
        <v>2941.8458010891372</v>
      </c>
      <c r="E10" s="4">
        <v>65.921467469188883</v>
      </c>
      <c r="F10" s="4">
        <v>0</v>
      </c>
      <c r="G10" s="4">
        <v>0</v>
      </c>
      <c r="H10" s="4"/>
      <c r="J10" s="10"/>
      <c r="L10" s="7"/>
      <c r="M10" s="7"/>
      <c r="N10" s="7"/>
      <c r="O10" s="7"/>
      <c r="P10" s="7"/>
      <c r="Q10" s="7"/>
      <c r="R10" s="25"/>
      <c r="S10" s="25"/>
    </row>
    <row r="11" spans="1:23" x14ac:dyDescent="0.3">
      <c r="A11" t="s">
        <v>17</v>
      </c>
      <c r="B11">
        <v>1996</v>
      </c>
      <c r="C11" s="4">
        <v>4292.7629693321869</v>
      </c>
      <c r="D11" s="4">
        <v>2843.0591382440052</v>
      </c>
      <c r="E11" s="4">
        <v>70.316231967134797</v>
      </c>
      <c r="F11" s="4">
        <v>0</v>
      </c>
      <c r="G11" s="4">
        <v>0</v>
      </c>
      <c r="H11" s="4"/>
      <c r="J11" s="10"/>
      <c r="L11" s="7"/>
      <c r="M11" s="7"/>
      <c r="N11" s="7"/>
      <c r="O11" s="7"/>
      <c r="P11" s="7"/>
      <c r="Q11" s="7"/>
      <c r="R11" s="25"/>
      <c r="S11" s="25"/>
    </row>
    <row r="12" spans="1:23" x14ac:dyDescent="0.3">
      <c r="A12" t="s">
        <v>17</v>
      </c>
      <c r="B12">
        <v>1997</v>
      </c>
      <c r="C12" s="4">
        <v>4572.5709372312976</v>
      </c>
      <c r="D12" s="4">
        <v>2628.6710614311646</v>
      </c>
      <c r="E12" s="4">
        <v>80.204452087513133</v>
      </c>
      <c r="F12" s="4">
        <v>0</v>
      </c>
      <c r="G12" s="4">
        <v>0</v>
      </c>
      <c r="H12" s="4"/>
      <c r="J12" s="10"/>
      <c r="L12" s="7"/>
      <c r="M12" s="7"/>
      <c r="N12" s="7"/>
      <c r="O12" s="7"/>
      <c r="P12" s="7"/>
      <c r="Q12" s="7"/>
      <c r="R12" s="25"/>
      <c r="S12" s="25"/>
    </row>
    <row r="13" spans="1:23" x14ac:dyDescent="0.3">
      <c r="A13" t="s">
        <v>17</v>
      </c>
      <c r="B13">
        <v>1998</v>
      </c>
      <c r="C13" s="4">
        <v>4794.3823445113212</v>
      </c>
      <c r="D13" s="4">
        <v>2604.2896723034296</v>
      </c>
      <c r="E13" s="4">
        <v>103.27696570172924</v>
      </c>
      <c r="F13" s="4">
        <v>0</v>
      </c>
      <c r="G13" s="4">
        <v>0</v>
      </c>
      <c r="H13" s="4"/>
      <c r="J13" s="10"/>
      <c r="L13" s="7"/>
      <c r="M13" s="7"/>
      <c r="N13" s="7"/>
      <c r="O13" s="7"/>
      <c r="P13" s="7"/>
      <c r="Q13" s="7"/>
      <c r="R13" s="25"/>
      <c r="S13" s="25"/>
    </row>
    <row r="14" spans="1:23" x14ac:dyDescent="0.3">
      <c r="A14" t="s">
        <v>17</v>
      </c>
      <c r="B14">
        <v>1999</v>
      </c>
      <c r="C14" s="4">
        <v>5010.0888506735446</v>
      </c>
      <c r="D14" s="4">
        <v>2480.0706983854016</v>
      </c>
      <c r="E14" s="4">
        <v>105.4743479507022</v>
      </c>
      <c r="F14" s="4">
        <v>0</v>
      </c>
      <c r="G14" s="4">
        <v>0</v>
      </c>
      <c r="H14" s="4"/>
      <c r="J14" s="10"/>
      <c r="L14" s="7"/>
      <c r="M14" s="7"/>
      <c r="N14" s="7"/>
      <c r="O14" s="7"/>
      <c r="P14" s="7"/>
      <c r="Q14" s="7"/>
      <c r="R14" s="25"/>
      <c r="S14" s="25"/>
    </row>
    <row r="15" spans="1:23" x14ac:dyDescent="0.3">
      <c r="A15" t="s">
        <v>17</v>
      </c>
      <c r="B15">
        <v>2000</v>
      </c>
      <c r="C15" s="4">
        <v>5282.7744339352248</v>
      </c>
      <c r="D15" s="4">
        <v>2323.2731441673827</v>
      </c>
      <c r="E15" s="4">
        <v>97.783510079296832</v>
      </c>
      <c r="F15" s="4">
        <v>0</v>
      </c>
      <c r="G15" s="4">
        <v>0</v>
      </c>
      <c r="H15" s="4"/>
      <c r="J15" s="10"/>
      <c r="L15" s="7"/>
      <c r="M15" s="7"/>
      <c r="N15" s="7"/>
      <c r="O15" s="7"/>
      <c r="P15" s="7"/>
      <c r="Q15" s="7"/>
      <c r="R15" s="25"/>
      <c r="S15" s="25"/>
    </row>
    <row r="16" spans="1:23" x14ac:dyDescent="0.3">
      <c r="A16" t="s">
        <v>17</v>
      </c>
      <c r="B16">
        <v>2001</v>
      </c>
      <c r="C16" s="4">
        <v>5611.421610776727</v>
      </c>
      <c r="D16" s="4">
        <v>2261.2687494028851</v>
      </c>
      <c r="E16" s="4">
        <v>112.0664946976211</v>
      </c>
      <c r="F16" s="4">
        <v>0</v>
      </c>
      <c r="G16" s="4">
        <v>0</v>
      </c>
      <c r="H16" s="4"/>
      <c r="J16" s="10"/>
      <c r="L16" s="7"/>
      <c r="M16" s="7"/>
      <c r="N16" s="7"/>
      <c r="O16" s="7"/>
      <c r="P16" s="7"/>
      <c r="Q16" s="7"/>
      <c r="R16" s="25"/>
      <c r="S16" s="25"/>
    </row>
    <row r="17" spans="1:19" x14ac:dyDescent="0.3">
      <c r="A17" t="s">
        <v>17</v>
      </c>
      <c r="B17">
        <v>2002</v>
      </c>
      <c r="C17" s="4">
        <v>5730.4671825738033</v>
      </c>
      <c r="D17" s="4">
        <v>2157.1223846374319</v>
      </c>
      <c r="E17" s="4">
        <v>102.17827457724276</v>
      </c>
      <c r="F17" s="4">
        <v>0</v>
      </c>
      <c r="G17" s="4">
        <v>0</v>
      </c>
      <c r="H17" s="4"/>
      <c r="J17" s="10"/>
      <c r="L17" s="7"/>
      <c r="M17" s="7"/>
      <c r="N17" s="7"/>
      <c r="O17" s="7"/>
      <c r="P17" s="7"/>
      <c r="Q17" s="7"/>
      <c r="R17" s="25"/>
      <c r="S17" s="25"/>
    </row>
    <row r="18" spans="1:19" x14ac:dyDescent="0.3">
      <c r="A18" t="s">
        <v>17</v>
      </c>
      <c r="B18">
        <v>2003</v>
      </c>
      <c r="C18" s="4">
        <v>5900.3869303525362</v>
      </c>
      <c r="D18" s="4">
        <v>2175.8287952612973</v>
      </c>
      <c r="E18" s="4">
        <v>91.191363332377946</v>
      </c>
      <c r="F18" s="4">
        <v>0</v>
      </c>
      <c r="G18" s="4">
        <v>0</v>
      </c>
      <c r="H18" s="4"/>
      <c r="J18" s="10"/>
      <c r="L18" s="7"/>
      <c r="M18" s="7"/>
      <c r="N18" s="7"/>
      <c r="O18" s="7"/>
      <c r="P18" s="7"/>
      <c r="Q18" s="7"/>
      <c r="R18" s="25"/>
      <c r="S18" s="25"/>
    </row>
    <row r="19" spans="1:19" x14ac:dyDescent="0.3">
      <c r="A19" t="s">
        <v>17</v>
      </c>
      <c r="B19">
        <v>2004</v>
      </c>
      <c r="C19" s="4">
        <v>6415.2335912869012</v>
      </c>
      <c r="D19" s="4">
        <v>1993.8091143594152</v>
      </c>
      <c r="E19" s="4">
        <v>87.895289958918497</v>
      </c>
      <c r="F19" s="4">
        <v>0.28900849651896926</v>
      </c>
      <c r="G19" s="4">
        <v>0</v>
      </c>
      <c r="H19" s="4"/>
      <c r="J19" s="10"/>
      <c r="L19" s="7"/>
      <c r="M19" s="7"/>
      <c r="N19" s="7"/>
      <c r="O19" s="7"/>
      <c r="P19" s="7"/>
      <c r="Q19" s="7"/>
      <c r="R19" s="25"/>
      <c r="S19" s="25"/>
    </row>
    <row r="20" spans="1:19" x14ac:dyDescent="0.3">
      <c r="A20" t="s">
        <v>17</v>
      </c>
      <c r="B20">
        <v>2005</v>
      </c>
      <c r="C20" s="4">
        <v>6329.7649756377186</v>
      </c>
      <c r="D20" s="4">
        <v>1846.4698576478456</v>
      </c>
      <c r="E20" s="4">
        <v>83.500525460972582</v>
      </c>
      <c r="F20" s="4">
        <v>0.31273248674364512</v>
      </c>
      <c r="G20" s="4">
        <v>0</v>
      </c>
      <c r="H20" s="4"/>
      <c r="J20" s="10"/>
      <c r="L20" s="7"/>
      <c r="M20" s="7"/>
      <c r="N20" s="7"/>
      <c r="O20" s="7"/>
      <c r="P20" s="7"/>
      <c r="Q20" s="7"/>
      <c r="R20" s="25"/>
      <c r="S20" s="25"/>
    </row>
    <row r="21" spans="1:19" x14ac:dyDescent="0.3">
      <c r="A21" t="s">
        <v>17</v>
      </c>
      <c r="B21">
        <v>2006</v>
      </c>
      <c r="C21" s="4">
        <v>6659.429635998853</v>
      </c>
      <c r="D21" s="4">
        <v>1714.6842457246582</v>
      </c>
      <c r="E21" s="4">
        <v>80.204452087513133</v>
      </c>
      <c r="F21" s="4">
        <v>0.29547898874143269</v>
      </c>
      <c r="G21" s="4">
        <v>0</v>
      </c>
      <c r="H21" s="4"/>
      <c r="J21" s="10"/>
      <c r="L21" s="7"/>
      <c r="M21" s="7"/>
      <c r="N21" s="7"/>
      <c r="O21" s="7"/>
      <c r="P21" s="7"/>
      <c r="Q21" s="7"/>
      <c r="R21" s="25"/>
      <c r="S21" s="25"/>
    </row>
    <row r="22" spans="1:19" x14ac:dyDescent="0.3">
      <c r="A22" t="s">
        <v>17</v>
      </c>
      <c r="B22">
        <v>2007</v>
      </c>
      <c r="C22" s="4">
        <v>7019.6188019489828</v>
      </c>
      <c r="D22" s="4">
        <v>1618.6299799369447</v>
      </c>
      <c r="E22" s="4">
        <v>69.217540842648319</v>
      </c>
      <c r="F22" s="4">
        <v>0.29763522633922707</v>
      </c>
      <c r="G22" s="4">
        <v>0</v>
      </c>
      <c r="H22" s="4"/>
      <c r="J22" s="10"/>
      <c r="L22" s="7"/>
      <c r="M22" s="7"/>
      <c r="N22" s="7"/>
      <c r="O22" s="7"/>
      <c r="P22" s="7"/>
      <c r="Q22" s="7"/>
      <c r="R22" s="25"/>
      <c r="S22" s="25"/>
    </row>
    <row r="23" spans="1:19" x14ac:dyDescent="0.3">
      <c r="A23" t="s">
        <v>17</v>
      </c>
      <c r="B23">
        <v>2008</v>
      </c>
      <c r="C23" s="4">
        <v>7180.3811980510172</v>
      </c>
      <c r="D23" s="4">
        <v>1481.7999426769848</v>
      </c>
      <c r="E23" s="4">
        <v>63.724085220215912</v>
      </c>
      <c r="F23" s="4">
        <v>0.24587277867198315</v>
      </c>
      <c r="G23" s="4">
        <v>0</v>
      </c>
      <c r="H23" s="4"/>
      <c r="J23" s="10"/>
      <c r="L23" s="7"/>
      <c r="M23" s="7"/>
      <c r="N23" s="7"/>
      <c r="O23" s="7"/>
      <c r="P23" s="7"/>
      <c r="Q23" s="7"/>
      <c r="R23" s="25"/>
      <c r="S23" s="25"/>
    </row>
    <row r="24" spans="1:19" x14ac:dyDescent="0.3">
      <c r="A24" t="s">
        <v>17</v>
      </c>
      <c r="B24">
        <v>2009</v>
      </c>
      <c r="C24" s="4">
        <v>7144.5583858794307</v>
      </c>
      <c r="D24" s="4">
        <v>1423.5487723320912</v>
      </c>
      <c r="E24" s="4">
        <v>58.230629597783505</v>
      </c>
      <c r="F24" s="4">
        <v>0.21999151606202288</v>
      </c>
      <c r="G24" s="4">
        <v>8.5984522785898538E-3</v>
      </c>
      <c r="H24" s="4"/>
      <c r="J24" s="10"/>
      <c r="L24" s="7"/>
      <c r="M24" s="7"/>
      <c r="N24" s="7"/>
      <c r="O24" s="7"/>
      <c r="P24" s="7"/>
      <c r="Q24" s="7"/>
      <c r="R24" s="25"/>
      <c r="S24" s="25"/>
    </row>
    <row r="25" spans="1:19" x14ac:dyDescent="0.3">
      <c r="A25" t="s">
        <v>17</v>
      </c>
      <c r="B25">
        <v>2010</v>
      </c>
      <c r="C25" s="4">
        <v>7198.7697238941446</v>
      </c>
      <c r="D25" s="4">
        <v>1306.1258240183431</v>
      </c>
      <c r="E25" s="4">
        <v>52.737173975351098</v>
      </c>
      <c r="F25" s="4">
        <v>0</v>
      </c>
      <c r="G25" s="4">
        <v>8.5984522785898538E-3</v>
      </c>
      <c r="H25" s="4"/>
      <c r="J25" s="10"/>
      <c r="L25" s="7"/>
      <c r="M25" s="7"/>
      <c r="N25" s="7"/>
      <c r="O25" s="7"/>
      <c r="P25" s="7"/>
      <c r="Q25" s="7"/>
      <c r="R25" s="25"/>
      <c r="S25" s="25"/>
    </row>
    <row r="26" spans="1:19" x14ac:dyDescent="0.3">
      <c r="A26" t="s">
        <v>17</v>
      </c>
      <c r="B26">
        <v>2011</v>
      </c>
      <c r="C26" s="4">
        <v>7118.9022881436886</v>
      </c>
      <c r="D26" s="4">
        <v>1251.8492022547052</v>
      </c>
      <c r="E26" s="4">
        <v>54.934556224324062</v>
      </c>
      <c r="F26" s="4">
        <v>0.23724554550122273</v>
      </c>
      <c r="G26" s="4">
        <v>6.0189165950128971E-2</v>
      </c>
      <c r="H26" s="4"/>
      <c r="J26" s="10"/>
      <c r="L26" s="7"/>
      <c r="M26" s="7"/>
      <c r="N26" s="7"/>
      <c r="O26" s="7"/>
      <c r="P26" s="7"/>
      <c r="Q26" s="7"/>
      <c r="R26" s="25"/>
      <c r="S26" s="25"/>
    </row>
    <row r="27" spans="1:19" x14ac:dyDescent="0.3">
      <c r="A27" t="s">
        <v>17</v>
      </c>
      <c r="B27">
        <v>2012</v>
      </c>
      <c r="C27" s="4">
        <v>6905.8469308302283</v>
      </c>
      <c r="D27" s="4">
        <v>1219.1794210375465</v>
      </c>
      <c r="E27" s="4">
        <v>52.737173975351098</v>
      </c>
      <c r="F27" s="4">
        <v>0.53703711789715614</v>
      </c>
      <c r="G27" s="4">
        <v>0.23215821152192606</v>
      </c>
      <c r="H27" s="4"/>
      <c r="J27" s="10"/>
      <c r="L27" s="7"/>
      <c r="M27" s="7"/>
      <c r="N27" s="7"/>
      <c r="O27" s="7"/>
      <c r="P27" s="7"/>
      <c r="Q27" s="7"/>
      <c r="R27" s="25"/>
      <c r="S27" s="25"/>
    </row>
    <row r="28" spans="1:19" x14ac:dyDescent="0.3">
      <c r="A28" t="s">
        <v>17</v>
      </c>
      <c r="B28">
        <v>2013</v>
      </c>
      <c r="C28" s="4">
        <v>6758.4227978408335</v>
      </c>
      <c r="D28" s="4">
        <v>1216.8211521926055</v>
      </c>
      <c r="E28" s="4">
        <v>46.145027228432212</v>
      </c>
      <c r="F28" s="4">
        <v>0.8691810666488311</v>
      </c>
      <c r="G28" s="4">
        <v>0.34393809114359414</v>
      </c>
      <c r="H28" s="4"/>
      <c r="J28" s="10"/>
      <c r="L28" s="7"/>
      <c r="M28" s="7"/>
      <c r="N28" s="7"/>
      <c r="O28" s="7"/>
      <c r="P28" s="7"/>
      <c r="Q28" s="7"/>
      <c r="R28" s="25"/>
      <c r="S28" s="25"/>
    </row>
    <row r="29" spans="1:19" x14ac:dyDescent="0.3">
      <c r="A29" t="s">
        <v>17</v>
      </c>
      <c r="B29">
        <v>2014</v>
      </c>
      <c r="C29" s="4">
        <v>6861.6493503391621</v>
      </c>
      <c r="D29" s="4">
        <v>1289.2935320531192</v>
      </c>
      <c r="E29" s="4">
        <v>48.342409477405177</v>
      </c>
      <c r="F29" s="4">
        <v>1.7513039941399025</v>
      </c>
      <c r="G29" s="4">
        <v>0.64488392089423896</v>
      </c>
      <c r="H29" s="4"/>
      <c r="J29" s="10"/>
      <c r="L29" s="7"/>
      <c r="M29" s="7"/>
      <c r="N29" s="7"/>
      <c r="O29" s="7"/>
      <c r="P29" s="7"/>
      <c r="Q29" s="7"/>
      <c r="R29" s="25"/>
      <c r="S29" s="25"/>
    </row>
    <row r="30" spans="1:19" x14ac:dyDescent="0.3">
      <c r="A30" t="s">
        <v>17</v>
      </c>
      <c r="B30">
        <v>2015</v>
      </c>
      <c r="C30" s="4">
        <v>7142.9430495844072</v>
      </c>
      <c r="D30" s="4">
        <v>1369.6935511607908</v>
      </c>
      <c r="E30" s="4">
        <v>63.724085220215912</v>
      </c>
      <c r="F30" s="4">
        <v>3.3861425586055618</v>
      </c>
      <c r="G30" s="4">
        <v>1.0834049871023215</v>
      </c>
      <c r="H30" s="4"/>
      <c r="J30" s="10"/>
      <c r="L30" s="7"/>
      <c r="M30" s="7"/>
      <c r="N30" s="7"/>
      <c r="O30" s="7"/>
      <c r="P30" s="7"/>
      <c r="Q30" s="7"/>
      <c r="R30" s="25"/>
      <c r="S30" s="25"/>
    </row>
    <row r="31" spans="1:19" x14ac:dyDescent="0.3">
      <c r="A31" t="s">
        <v>17</v>
      </c>
      <c r="B31">
        <v>2016</v>
      </c>
      <c r="C31" s="4">
        <v>7122.1383849240474</v>
      </c>
      <c r="D31" s="4">
        <v>1480.2541320340117</v>
      </c>
      <c r="E31" s="4">
        <v>64.82277634470239</v>
      </c>
      <c r="F31" s="4">
        <v>5.5299744543942886</v>
      </c>
      <c r="G31" s="4">
        <v>2.4419604471195182</v>
      </c>
      <c r="H31" s="4"/>
      <c r="J31" s="10"/>
      <c r="L31" s="7"/>
      <c r="M31" s="7"/>
      <c r="N31" s="7"/>
      <c r="O31" s="7"/>
      <c r="P31" s="7"/>
      <c r="Q31" s="7"/>
      <c r="R31" s="25"/>
      <c r="S31" s="25"/>
    </row>
    <row r="32" spans="1:19" x14ac:dyDescent="0.3">
      <c r="A32" t="s">
        <v>17</v>
      </c>
      <c r="B32">
        <v>2017</v>
      </c>
      <c r="C32" s="4">
        <v>6916.1438998757994</v>
      </c>
      <c r="D32" s="4">
        <v>1533.927414475972</v>
      </c>
      <c r="E32" s="4">
        <v>58.779975160026751</v>
      </c>
      <c r="F32" s="4">
        <v>8.7737783038050026</v>
      </c>
      <c r="G32" s="4">
        <v>4.0068787618228718</v>
      </c>
      <c r="H32" s="4"/>
      <c r="J32" s="10"/>
      <c r="L32" s="7"/>
      <c r="M32" s="7"/>
      <c r="N32" s="7"/>
      <c r="O32" s="7"/>
      <c r="P32" s="7"/>
      <c r="Q32" s="7"/>
      <c r="R32" s="25"/>
      <c r="S32" s="25"/>
    </row>
    <row r="33" spans="1:23" x14ac:dyDescent="0.3">
      <c r="A33" t="s">
        <v>17</v>
      </c>
      <c r="B33">
        <v>2018</v>
      </c>
      <c r="C33" s="4">
        <v>6766.0223856996981</v>
      </c>
      <c r="D33" s="4">
        <v>1722.557404767364</v>
      </c>
      <c r="E33" s="4">
        <v>55.154294449221368</v>
      </c>
      <c r="F33" s="4">
        <v>14.940002124274745</v>
      </c>
      <c r="G33" s="4">
        <v>6.0619088564058465</v>
      </c>
      <c r="H33" s="4"/>
      <c r="J33" s="10"/>
      <c r="L33" s="10"/>
      <c r="M33" s="10"/>
      <c r="N33" s="10"/>
      <c r="O33" s="10"/>
      <c r="P33" s="10"/>
      <c r="Q33" s="7"/>
      <c r="R33" s="25"/>
      <c r="S33" s="25"/>
      <c r="T33" s="25"/>
      <c r="U33" s="25"/>
      <c r="V33" s="25"/>
      <c r="W33" s="25"/>
    </row>
    <row r="34" spans="1:23" x14ac:dyDescent="0.3">
      <c r="A34" t="s">
        <v>17</v>
      </c>
      <c r="B34">
        <v>2019</v>
      </c>
      <c r="C34" s="4">
        <v>6467.8646977520775</v>
      </c>
      <c r="D34" s="4">
        <v>1935.5441485817328</v>
      </c>
      <c r="E34" s="4">
        <v>54.714817999426764</v>
      </c>
      <c r="F34" s="4">
        <v>28.939689253183033</v>
      </c>
      <c r="G34" s="4">
        <v>10.309544282029234</v>
      </c>
      <c r="H34" s="4"/>
      <c r="J34" s="10"/>
      <c r="L34" s="10"/>
      <c r="M34" s="10"/>
      <c r="N34" s="10"/>
      <c r="O34" s="10"/>
      <c r="P34" s="10"/>
      <c r="Q34" s="7"/>
      <c r="R34" s="25"/>
      <c r="S34" s="25"/>
      <c r="T34" s="25"/>
      <c r="U34" s="25"/>
      <c r="V34" s="25"/>
      <c r="W34" s="25"/>
    </row>
    <row r="35" spans="1:23" x14ac:dyDescent="0.3">
      <c r="A35" t="s">
        <v>17</v>
      </c>
      <c r="B35">
        <v>2020</v>
      </c>
      <c r="C35" s="4">
        <v>5686.163578859273</v>
      </c>
      <c r="D35" s="4">
        <v>1624.9050501728047</v>
      </c>
      <c r="E35" s="4">
        <v>48.465892805961587</v>
      </c>
      <c r="F35" s="4">
        <v>46.536815275191607</v>
      </c>
      <c r="G35" s="4">
        <v>11.685296646603611</v>
      </c>
      <c r="H35" s="4"/>
      <c r="J35" s="10"/>
      <c r="L35" s="10">
        <v>0.37314684415738786</v>
      </c>
      <c r="M35" s="10">
        <v>0.95093240430511172</v>
      </c>
      <c r="N35" s="10">
        <v>1</v>
      </c>
      <c r="O35" s="10">
        <v>0.42416383452880457</v>
      </c>
      <c r="P35" s="10">
        <v>0.9020374033861186</v>
      </c>
      <c r="Q35" s="7"/>
      <c r="R35" s="25"/>
      <c r="S35" s="25">
        <v>2121.7739948140161</v>
      </c>
      <c r="T35" s="25">
        <v>1545.1748661283434</v>
      </c>
      <c r="U35" s="25">
        <v>48.465892805961587</v>
      </c>
      <c r="V35" s="25">
        <v>7.7760330369872914</v>
      </c>
      <c r="W35" s="25">
        <v>10.54057464489884</v>
      </c>
    </row>
    <row r="36" spans="1:23" x14ac:dyDescent="0.3">
      <c r="A36" t="s">
        <v>17</v>
      </c>
      <c r="B36">
        <v>2021</v>
      </c>
      <c r="C36" s="4">
        <v>6090.5882182795449</v>
      </c>
      <c r="D36" s="4">
        <v>1984.8536091584979</v>
      </c>
      <c r="E36" s="4">
        <v>48.126970478647173</v>
      </c>
      <c r="F36" s="4">
        <v>73.787761831921458</v>
      </c>
      <c r="G36" s="4">
        <v>26.612209802235597</v>
      </c>
      <c r="H36" s="4"/>
      <c r="J36" s="10"/>
      <c r="L36" s="10">
        <v>0.37554622187856629</v>
      </c>
      <c r="M36" s="10">
        <v>0.95457250206918898</v>
      </c>
      <c r="N36" s="10">
        <v>1</v>
      </c>
      <c r="O36" s="10">
        <v>0.42416383452880457</v>
      </c>
      <c r="P36" s="10">
        <v>0.92157635108698299</v>
      </c>
      <c r="Q36" s="7"/>
      <c r="R36" s="25"/>
      <c r="S36" s="25">
        <v>2287.2973943929919</v>
      </c>
      <c r="T36" s="25">
        <v>1894.6866759354875</v>
      </c>
      <c r="U36" s="25">
        <v>48.126970478647173</v>
      </c>
      <c r="V36" s="25">
        <v>9.3559399846198872</v>
      </c>
      <c r="W36" s="25">
        <v>24.525183203905524</v>
      </c>
    </row>
    <row r="37" spans="1:23" x14ac:dyDescent="0.3">
      <c r="A37" t="s">
        <v>17</v>
      </c>
      <c r="B37">
        <v>2022</v>
      </c>
      <c r="C37" s="4">
        <v>5941.2182324532814</v>
      </c>
      <c r="D37" s="4">
        <v>2245.9823403048149</v>
      </c>
      <c r="E37" s="4">
        <v>48.352918696856783</v>
      </c>
      <c r="F37" s="4">
        <v>63.31004543734192</v>
      </c>
      <c r="G37" s="4">
        <v>49.157351676698198</v>
      </c>
      <c r="H37" s="4"/>
      <c r="J37" s="10"/>
      <c r="L37" s="10">
        <v>0.3735644600270982</v>
      </c>
      <c r="M37" s="10">
        <v>0.95799609069194391</v>
      </c>
      <c r="N37" s="10">
        <v>1</v>
      </c>
      <c r="O37" s="10">
        <v>0.42416383452880457</v>
      </c>
      <c r="P37" s="10">
        <v>0.9702641245408431</v>
      </c>
      <c r="Q37" s="7"/>
      <c r="R37" s="25"/>
      <c r="S37" s="25">
        <v>2219.427980909561</v>
      </c>
      <c r="T37" s="25">
        <v>2151.6423017751558</v>
      </c>
      <c r="U37" s="25">
        <v>48.352918696856783</v>
      </c>
      <c r="V37" s="25">
        <v>7.5656227312805768</v>
      </c>
      <c r="W37" s="25">
        <v>47.695614789337924</v>
      </c>
    </row>
    <row r="38" spans="1:23" x14ac:dyDescent="0.3">
      <c r="A38" t="s">
        <v>17</v>
      </c>
      <c r="B38">
        <v>2023</v>
      </c>
      <c r="C38" s="4">
        <v>5899.4272867737172</v>
      </c>
      <c r="D38" s="4">
        <v>2444.3885925042277</v>
      </c>
      <c r="E38" s="4">
        <v>51.177271424476913</v>
      </c>
      <c r="F38" s="4">
        <v>64.45962454309732</v>
      </c>
      <c r="G38" s="4">
        <v>87.592433361994836</v>
      </c>
      <c r="H38" s="4"/>
      <c r="J38" s="10"/>
      <c r="L38" s="10">
        <v>0.35549056937735013</v>
      </c>
      <c r="M38" s="10">
        <v>0.96098857634525769</v>
      </c>
      <c r="N38" s="10">
        <v>1</v>
      </c>
      <c r="O38" s="10">
        <v>0.36200838979402133</v>
      </c>
      <c r="P38" s="10">
        <v>0.98164327083537839</v>
      </c>
      <c r="Q38" s="7"/>
      <c r="R38" s="25"/>
      <c r="S38" s="25">
        <v>2097.1907651754645</v>
      </c>
      <c r="T38" s="25">
        <v>2349.0295135452261</v>
      </c>
      <c r="U38" s="25">
        <v>51.177271424476913</v>
      </c>
      <c r="V38" s="25">
        <v>6.456983551609083</v>
      </c>
      <c r="W38" s="25">
        <v>85.984522785898534</v>
      </c>
    </row>
    <row r="39" spans="1:23" x14ac:dyDescent="0.3">
      <c r="C39" s="4"/>
      <c r="D39" s="4"/>
      <c r="E39" s="4"/>
      <c r="F39" s="4"/>
      <c r="G39" s="4"/>
      <c r="H39" s="4"/>
      <c r="J39" s="10"/>
    </row>
    <row r="60" spans="3:23" x14ac:dyDescent="0.3">
      <c r="S60">
        <v>2287.2973943929919</v>
      </c>
      <c r="T60">
        <v>1894.6866759354875</v>
      </c>
      <c r="U60">
        <v>48.126970478647173</v>
      </c>
      <c r="V60">
        <v>9.3559399846198872</v>
      </c>
      <c r="W60">
        <v>24.525183203905524</v>
      </c>
    </row>
    <row r="61" spans="3:23" x14ac:dyDescent="0.3">
      <c r="S61">
        <v>2219.427980909561</v>
      </c>
      <c r="T61">
        <v>2151.6423017751558</v>
      </c>
      <c r="U61">
        <v>48.352918696856783</v>
      </c>
      <c r="V61">
        <v>7.5656227312805768</v>
      </c>
      <c r="W61">
        <v>47.695614789337924</v>
      </c>
    </row>
    <row r="62" spans="3:23" x14ac:dyDescent="0.3">
      <c r="C62" s="4"/>
      <c r="D62" s="4"/>
      <c r="E62" s="4"/>
      <c r="F62" s="4"/>
      <c r="G62" s="4"/>
      <c r="H62" s="4"/>
      <c r="S62">
        <v>2097.1907651754645</v>
      </c>
      <c r="T62">
        <v>2349.0295135452261</v>
      </c>
      <c r="U62">
        <v>51.177271424476913</v>
      </c>
      <c r="V62">
        <v>6.456983551609083</v>
      </c>
      <c r="W62">
        <v>85.984522785898534</v>
      </c>
    </row>
    <row r="65" spans="3:23" x14ac:dyDescent="0.3">
      <c r="S65" s="10">
        <v>0.53642157546782121</v>
      </c>
      <c r="T65" s="10">
        <v>0.44434572181765847</v>
      </c>
      <c r="U65" s="10">
        <v>1.1286833705986203E-2</v>
      </c>
      <c r="V65" s="10">
        <v>2.1941738222738035E-3</v>
      </c>
      <c r="W65" s="10">
        <v>5.7516951862603216E-3</v>
      </c>
    </row>
    <row r="66" spans="3:23" x14ac:dyDescent="0.3">
      <c r="S66" s="10">
        <v>0.49599653589294662</v>
      </c>
      <c r="T66" s="10">
        <v>0.48084782986463154</v>
      </c>
      <c r="U66" s="10">
        <v>1.080588348900857E-2</v>
      </c>
      <c r="V66" s="10">
        <v>1.6907611775941694E-3</v>
      </c>
      <c r="W66" s="10">
        <v>1.0658989575818992E-2</v>
      </c>
    </row>
    <row r="67" spans="3:23" x14ac:dyDescent="0.3">
      <c r="C67" s="2"/>
      <c r="D67" s="2"/>
      <c r="E67" s="2"/>
      <c r="F67" s="2"/>
      <c r="G67" s="2"/>
      <c r="H67" s="2"/>
      <c r="S67" s="10">
        <v>0.45692032756865364</v>
      </c>
      <c r="T67" s="10">
        <v>0.51178908119391753</v>
      </c>
      <c r="U67" s="10">
        <v>1.1150123303821357E-2</v>
      </c>
      <c r="V67" s="10">
        <v>1.4067995570540229E-3</v>
      </c>
      <c r="W67" s="10">
        <v>1.8733668376553256E-2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R79"/>
  <sheetViews>
    <sheetView zoomScaleNormal="100" workbookViewId="0"/>
  </sheetViews>
  <sheetFormatPr defaultColWidth="9.109375" defaultRowHeight="14.4" x14ac:dyDescent="0.3"/>
  <cols>
    <col min="3" max="3" width="10.109375" customWidth="1"/>
    <col min="4" max="4" width="12.6640625" customWidth="1"/>
    <col min="5" max="5" width="15.109375" customWidth="1"/>
    <col min="8" max="8" width="10.109375" customWidth="1"/>
    <col min="9" max="9" width="12.6640625" customWidth="1"/>
    <col min="10" max="10" width="15.109375" customWidth="1"/>
    <col min="11" max="11" width="8.88671875" customWidth="1"/>
    <col min="14" max="14" width="9.88671875" bestFit="1" customWidth="1"/>
  </cols>
  <sheetData>
    <row r="1" spans="1:13" ht="18" x14ac:dyDescent="0.35">
      <c r="A1" s="1" t="s">
        <v>176</v>
      </c>
    </row>
    <row r="3" spans="1:13" ht="15.6" x14ac:dyDescent="0.3">
      <c r="C3" s="3" t="s">
        <v>5</v>
      </c>
      <c r="H3" s="3" t="s">
        <v>6</v>
      </c>
    </row>
    <row r="4" spans="1:13" ht="43.2" x14ac:dyDescent="0.3">
      <c r="C4" s="2" t="s">
        <v>158</v>
      </c>
      <c r="D4" s="2" t="s">
        <v>169</v>
      </c>
      <c r="E4" s="2" t="s">
        <v>170</v>
      </c>
      <c r="F4" s="2" t="s">
        <v>99</v>
      </c>
      <c r="H4" s="2" t="s">
        <v>68</v>
      </c>
      <c r="I4" s="2" t="s">
        <v>86</v>
      </c>
      <c r="J4" s="2" t="s">
        <v>87</v>
      </c>
      <c r="K4" s="2" t="s">
        <v>99</v>
      </c>
      <c r="M4" s="2" t="s">
        <v>140</v>
      </c>
    </row>
    <row r="5" spans="1:13" x14ac:dyDescent="0.3">
      <c r="A5" t="s">
        <v>17</v>
      </c>
      <c r="B5">
        <v>1990</v>
      </c>
      <c r="C5" s="7">
        <v>11.020292347377472</v>
      </c>
      <c r="D5" s="7">
        <v>0.29991879239514663</v>
      </c>
      <c r="E5" s="7">
        <v>0.48117416642782074</v>
      </c>
      <c r="F5" s="7">
        <v>9.6732588134135853E-3</v>
      </c>
      <c r="H5" s="4">
        <v>461397.60000000003</v>
      </c>
      <c r="I5" s="4">
        <v>12557</v>
      </c>
      <c r="J5" s="4">
        <v>20145.800000000003</v>
      </c>
      <c r="K5" s="4">
        <v>405</v>
      </c>
      <c r="M5" s="14">
        <v>11.811058565013852</v>
      </c>
    </row>
    <row r="6" spans="1:13" x14ac:dyDescent="0.3">
      <c r="A6" t="s">
        <v>17</v>
      </c>
      <c r="B6">
        <v>1991</v>
      </c>
      <c r="C6" s="7">
        <v>11.056147893379194</v>
      </c>
      <c r="D6" s="7">
        <v>0.32327792108531572</v>
      </c>
      <c r="E6" s="7">
        <v>0.48684436801375752</v>
      </c>
      <c r="F6" s="7">
        <v>8.2330180567497854E-3</v>
      </c>
      <c r="H6" s="4">
        <v>462898.8000000001</v>
      </c>
      <c r="I6" s="4">
        <v>13535</v>
      </c>
      <c r="J6" s="4">
        <v>20383.2</v>
      </c>
      <c r="K6" s="4">
        <v>344.7</v>
      </c>
      <c r="M6" s="14">
        <v>11.874503200535017</v>
      </c>
    </row>
    <row r="7" spans="1:13" x14ac:dyDescent="0.3">
      <c r="A7" t="s">
        <v>17</v>
      </c>
      <c r="B7">
        <v>1992</v>
      </c>
      <c r="C7" s="7">
        <v>11.209630266552022</v>
      </c>
      <c r="D7" s="7">
        <v>0.368085411292634</v>
      </c>
      <c r="E7" s="7">
        <v>0.48273144167383203</v>
      </c>
      <c r="F7" s="7">
        <v>4.750644883920894E-3</v>
      </c>
      <c r="H7" s="4">
        <v>469324.8000000001</v>
      </c>
      <c r="I7" s="4">
        <v>15411.000000000002</v>
      </c>
      <c r="J7" s="4">
        <v>20211.000000000004</v>
      </c>
      <c r="K7" s="4">
        <v>198.9</v>
      </c>
      <c r="M7" s="14">
        <v>12.065197764402409</v>
      </c>
    </row>
    <row r="8" spans="1:13" x14ac:dyDescent="0.3">
      <c r="A8" t="s">
        <v>17</v>
      </c>
      <c r="B8">
        <v>1993</v>
      </c>
      <c r="C8" s="7">
        <v>10.815219260533103</v>
      </c>
      <c r="D8" s="7">
        <v>0.37016337059329318</v>
      </c>
      <c r="E8" s="7">
        <v>0.33971051877328745</v>
      </c>
      <c r="F8" s="7">
        <v>3.8263112639724851E-3</v>
      </c>
      <c r="H8" s="4">
        <v>452811.6</v>
      </c>
      <c r="I8" s="4">
        <v>15498</v>
      </c>
      <c r="J8" s="4">
        <v>14222.999999999998</v>
      </c>
      <c r="K8" s="4">
        <v>160.20000000000002</v>
      </c>
      <c r="M8" s="14">
        <v>11.528919461163657</v>
      </c>
    </row>
    <row r="9" spans="1:13" x14ac:dyDescent="0.3">
      <c r="A9" t="s">
        <v>17</v>
      </c>
      <c r="B9">
        <v>1994</v>
      </c>
      <c r="C9" s="7">
        <v>10.479105760963025</v>
      </c>
      <c r="D9" s="7">
        <v>0.3908235406515716</v>
      </c>
      <c r="E9" s="7">
        <v>0.32364096684818955</v>
      </c>
      <c r="F9" s="7">
        <v>9.243336199484094E-4</v>
      </c>
      <c r="H9" s="4">
        <v>438739.19999999995</v>
      </c>
      <c r="I9" s="4">
        <v>16363</v>
      </c>
      <c r="J9" s="4">
        <v>13550.2</v>
      </c>
      <c r="K9" s="4">
        <v>38.700000000000003</v>
      </c>
      <c r="M9" s="14">
        <v>11.194494602082735</v>
      </c>
    </row>
    <row r="10" spans="1:13" x14ac:dyDescent="0.3">
      <c r="A10" t="s">
        <v>17</v>
      </c>
      <c r="B10">
        <v>1995</v>
      </c>
      <c r="C10" s="7">
        <v>10.66792777300086</v>
      </c>
      <c r="D10" s="7">
        <v>0.40911913633323777</v>
      </c>
      <c r="E10" s="7">
        <v>0.44261010795834527</v>
      </c>
      <c r="F10" s="7">
        <v>2.1496130696474632E-4</v>
      </c>
      <c r="H10" s="4">
        <v>446644.80000000005</v>
      </c>
      <c r="I10" s="4">
        <v>17129</v>
      </c>
      <c r="J10" s="4">
        <v>18531.2</v>
      </c>
      <c r="K10" s="4">
        <v>9</v>
      </c>
      <c r="M10" s="14">
        <v>11.519871978599408</v>
      </c>
    </row>
    <row r="11" spans="1:13" x14ac:dyDescent="0.3">
      <c r="A11" t="s">
        <v>17</v>
      </c>
      <c r="B11">
        <v>1996</v>
      </c>
      <c r="C11" s="7">
        <v>11.178675838349097</v>
      </c>
      <c r="D11" s="7">
        <v>0.38993981083404988</v>
      </c>
      <c r="E11" s="7">
        <v>0.42273812935893762</v>
      </c>
      <c r="F11" s="7">
        <v>1.7196904557179706E-3</v>
      </c>
      <c r="H11" s="4">
        <v>468028.8</v>
      </c>
      <c r="I11" s="4">
        <v>16326</v>
      </c>
      <c r="J11" s="4">
        <v>17699.2</v>
      </c>
      <c r="K11" s="4">
        <v>72</v>
      </c>
      <c r="M11" s="14">
        <v>11.993073468997803</v>
      </c>
    </row>
    <row r="12" spans="1:13" x14ac:dyDescent="0.3">
      <c r="A12" t="s">
        <v>17</v>
      </c>
      <c r="B12">
        <v>1997</v>
      </c>
      <c r="C12" s="7">
        <v>12.229062768701633</v>
      </c>
      <c r="D12" s="7">
        <v>0.39899207031623196</v>
      </c>
      <c r="E12" s="7">
        <v>0.42929683768032861</v>
      </c>
      <c r="F12" s="7">
        <v>1.289767841788478E-4</v>
      </c>
      <c r="H12" s="4">
        <v>512006.39999999997</v>
      </c>
      <c r="I12" s="4">
        <v>16705.000000000004</v>
      </c>
      <c r="J12" s="4">
        <v>17973.8</v>
      </c>
      <c r="K12" s="4">
        <v>5.4</v>
      </c>
      <c r="M12" s="14">
        <v>13.057480653482374</v>
      </c>
    </row>
    <row r="13" spans="1:13" x14ac:dyDescent="0.3">
      <c r="A13" t="s">
        <v>17</v>
      </c>
      <c r="B13">
        <v>1998</v>
      </c>
      <c r="C13" s="7">
        <v>11.908426483233017</v>
      </c>
      <c r="D13" s="7">
        <v>0.40054456864431065</v>
      </c>
      <c r="E13" s="7">
        <v>0.49161650902837489</v>
      </c>
      <c r="F13" s="7">
        <v>0</v>
      </c>
      <c r="H13" s="4">
        <v>498582</v>
      </c>
      <c r="I13" s="4">
        <v>16770</v>
      </c>
      <c r="J13" s="4">
        <v>20583.000000000004</v>
      </c>
      <c r="K13" s="4">
        <v>0</v>
      </c>
      <c r="M13" s="14">
        <v>12.800587560905702</v>
      </c>
    </row>
    <row r="14" spans="1:13" x14ac:dyDescent="0.3">
      <c r="A14" t="s">
        <v>17</v>
      </c>
      <c r="B14">
        <v>1999</v>
      </c>
      <c r="C14" s="7">
        <v>12.644110060189167</v>
      </c>
      <c r="D14" s="7">
        <v>0.44250979268176172</v>
      </c>
      <c r="E14" s="7">
        <v>0.49757332569026463</v>
      </c>
      <c r="F14" s="7">
        <v>3.6543422184006881E-4</v>
      </c>
      <c r="H14" s="4">
        <v>529383.60000000009</v>
      </c>
      <c r="I14" s="4">
        <v>18527</v>
      </c>
      <c r="J14" s="4">
        <v>20832.400000000001</v>
      </c>
      <c r="K14" s="4">
        <v>15.3</v>
      </c>
      <c r="M14" s="14">
        <v>13.584558612783033</v>
      </c>
    </row>
    <row r="15" spans="1:13" x14ac:dyDescent="0.3">
      <c r="A15" t="s">
        <v>17</v>
      </c>
      <c r="B15">
        <v>2000</v>
      </c>
      <c r="C15" s="7">
        <v>12.422269991401548</v>
      </c>
      <c r="D15" s="7">
        <v>0.44291583070602847</v>
      </c>
      <c r="E15" s="7">
        <v>0.53357217922996081</v>
      </c>
      <c r="F15" s="7">
        <v>2.0636285468615648E-3</v>
      </c>
      <c r="H15" s="4">
        <v>520095.6</v>
      </c>
      <c r="I15" s="4">
        <v>18544</v>
      </c>
      <c r="J15" s="4">
        <v>22339.600000000002</v>
      </c>
      <c r="K15" s="4">
        <v>86.4</v>
      </c>
      <c r="M15" s="14">
        <v>13.400821629884398</v>
      </c>
    </row>
    <row r="16" spans="1:13" x14ac:dyDescent="0.3">
      <c r="A16" t="s">
        <v>17</v>
      </c>
      <c r="B16">
        <v>2001</v>
      </c>
      <c r="C16" s="7">
        <v>11.955889939810831</v>
      </c>
      <c r="D16" s="7">
        <v>0.52894812267125246</v>
      </c>
      <c r="E16" s="7">
        <v>0.60260342027323965</v>
      </c>
      <c r="F16" s="7">
        <v>0</v>
      </c>
      <c r="H16" s="4">
        <v>500569.1999999999</v>
      </c>
      <c r="I16" s="4">
        <v>22146</v>
      </c>
      <c r="J16" s="4">
        <v>25229.799999999996</v>
      </c>
      <c r="K16" s="4">
        <v>0</v>
      </c>
      <c r="M16" s="14">
        <v>13.087441482755324</v>
      </c>
    </row>
    <row r="17" spans="1:14" x14ac:dyDescent="0.3">
      <c r="A17" t="s">
        <v>17</v>
      </c>
      <c r="B17">
        <v>2002</v>
      </c>
      <c r="C17" s="7">
        <v>12.216680997420465</v>
      </c>
      <c r="D17" s="7">
        <v>0.48836820483424093</v>
      </c>
      <c r="E17" s="7">
        <v>0.57583834909716258</v>
      </c>
      <c r="F17" s="7">
        <v>0</v>
      </c>
      <c r="H17" s="4">
        <v>511488.00000000006</v>
      </c>
      <c r="I17" s="4">
        <v>20447</v>
      </c>
      <c r="J17" s="4">
        <v>24109.200000000004</v>
      </c>
      <c r="K17" s="4">
        <v>0</v>
      </c>
      <c r="M17" s="14">
        <v>13.280887551351869</v>
      </c>
    </row>
    <row r="18" spans="1:14" x14ac:dyDescent="0.3">
      <c r="A18" t="s">
        <v>17</v>
      </c>
      <c r="B18">
        <v>2003</v>
      </c>
      <c r="C18" s="7">
        <v>12.221582115219258</v>
      </c>
      <c r="D18" s="7">
        <v>0.57449603515811598</v>
      </c>
      <c r="E18" s="7">
        <v>0.70793923760389799</v>
      </c>
      <c r="F18" s="7">
        <v>0</v>
      </c>
      <c r="H18" s="4">
        <v>511693.19999999995</v>
      </c>
      <c r="I18" s="4">
        <v>24053</v>
      </c>
      <c r="J18" s="4">
        <v>29640.000000000004</v>
      </c>
      <c r="K18" s="4">
        <v>0</v>
      </c>
      <c r="M18" s="14">
        <v>13.504017387981271</v>
      </c>
    </row>
    <row r="19" spans="1:14" x14ac:dyDescent="0.3">
      <c r="A19" t="s">
        <v>17</v>
      </c>
      <c r="B19">
        <v>2004</v>
      </c>
      <c r="C19" s="7">
        <v>12.204299226139296</v>
      </c>
      <c r="D19" s="7">
        <v>0.56343747014426282</v>
      </c>
      <c r="E19" s="7">
        <v>0.75993046718257373</v>
      </c>
      <c r="F19" s="7">
        <v>0.11632272857552306</v>
      </c>
      <c r="H19" s="4">
        <v>510969.60000000009</v>
      </c>
      <c r="I19" s="4">
        <v>23589.999999999996</v>
      </c>
      <c r="J19" s="4">
        <v>31816.768799999998</v>
      </c>
      <c r="K19" s="4">
        <v>4870.2</v>
      </c>
      <c r="M19" s="14">
        <v>13.643989892041658</v>
      </c>
    </row>
    <row r="20" spans="1:14" x14ac:dyDescent="0.3">
      <c r="A20" t="s">
        <v>17</v>
      </c>
      <c r="B20">
        <v>2005</v>
      </c>
      <c r="C20" s="7">
        <v>12.277300085984521</v>
      </c>
      <c r="D20" s="7">
        <v>0.50214961306964745</v>
      </c>
      <c r="E20" s="7">
        <v>0.87484076144071832</v>
      </c>
      <c r="F20" s="7">
        <v>0.17938521066208082</v>
      </c>
      <c r="H20" s="4">
        <v>514025.99999999994</v>
      </c>
      <c r="I20" s="4">
        <v>21024</v>
      </c>
      <c r="J20" s="4">
        <v>36627.832999999999</v>
      </c>
      <c r="K20" s="4">
        <v>7510.5</v>
      </c>
      <c r="M20" s="14">
        <v>13.833675671156969</v>
      </c>
    </row>
    <row r="21" spans="1:14" x14ac:dyDescent="0.3">
      <c r="A21" t="s">
        <v>17</v>
      </c>
      <c r="B21">
        <v>2006</v>
      </c>
      <c r="C21" s="7">
        <v>12.032244196044712</v>
      </c>
      <c r="D21" s="7">
        <v>0.60107958345275625</v>
      </c>
      <c r="E21" s="7">
        <v>0.93206964268653847</v>
      </c>
      <c r="F21" s="7">
        <v>0.1734928823922805</v>
      </c>
      <c r="H21" s="4">
        <v>503766</v>
      </c>
      <c r="I21" s="4">
        <v>25166</v>
      </c>
      <c r="J21" s="4">
        <v>39023.891799999998</v>
      </c>
      <c r="K21" s="4">
        <v>7263.8000000000011</v>
      </c>
      <c r="M21" s="14">
        <v>13.738886304576287</v>
      </c>
    </row>
    <row r="22" spans="1:14" x14ac:dyDescent="0.3">
      <c r="A22" t="s">
        <v>17</v>
      </c>
      <c r="B22">
        <v>2007</v>
      </c>
      <c r="C22" s="7">
        <v>12.440326741186587</v>
      </c>
      <c r="D22" s="7">
        <v>0.6236027515047291</v>
      </c>
      <c r="E22" s="7">
        <v>1.1392108006114456</v>
      </c>
      <c r="F22" s="7">
        <v>0.17954284895385494</v>
      </c>
      <c r="H22" s="4">
        <v>520851.60000000009</v>
      </c>
      <c r="I22" s="4">
        <v>26109</v>
      </c>
      <c r="J22" s="4">
        <v>47696.477800000008</v>
      </c>
      <c r="K22" s="4">
        <v>7517.0999999999995</v>
      </c>
      <c r="M22" s="14">
        <v>14.382683142256615</v>
      </c>
    </row>
    <row r="23" spans="1:14" x14ac:dyDescent="0.3">
      <c r="A23" t="s">
        <v>17</v>
      </c>
      <c r="B23">
        <v>2008</v>
      </c>
      <c r="C23" s="7">
        <v>11.754428202923474</v>
      </c>
      <c r="D23" s="7">
        <v>0.65021018438903222</v>
      </c>
      <c r="E23" s="7">
        <v>1.3749734833285563</v>
      </c>
      <c r="F23" s="7">
        <v>0.22254466418266933</v>
      </c>
      <c r="H23" s="4">
        <v>492134.40000000002</v>
      </c>
      <c r="I23" s="4">
        <v>27223.000000000004</v>
      </c>
      <c r="J23" s="4">
        <v>57567.389800000004</v>
      </c>
      <c r="K23" s="4">
        <v>9317.4999999999982</v>
      </c>
      <c r="M23" s="14">
        <v>14.002156534823731</v>
      </c>
    </row>
    <row r="24" spans="1:14" x14ac:dyDescent="0.3">
      <c r="A24" t="s">
        <v>17</v>
      </c>
      <c r="B24">
        <v>2009</v>
      </c>
      <c r="C24" s="7">
        <v>11.853287</v>
      </c>
      <c r="D24" s="7">
        <v>0.71226234833285562</v>
      </c>
      <c r="E24" s="7">
        <v>1.7394096469857647</v>
      </c>
      <c r="F24" s="7">
        <v>0.13141778924238082</v>
      </c>
      <c r="H24" s="4">
        <v>496273.42011599999</v>
      </c>
      <c r="I24" s="4">
        <v>29821</v>
      </c>
      <c r="J24" s="4">
        <v>72825.603099999993</v>
      </c>
      <c r="K24" s="4">
        <v>5502.2</v>
      </c>
      <c r="M24" s="14">
        <v>14.436376784561</v>
      </c>
    </row>
    <row r="25" spans="1:14" x14ac:dyDescent="0.3">
      <c r="A25" t="s">
        <v>17</v>
      </c>
      <c r="B25">
        <v>2010</v>
      </c>
      <c r="C25" s="7">
        <v>11.608853</v>
      </c>
      <c r="D25" s="7">
        <v>0.64441339447788293</v>
      </c>
      <c r="E25" s="7">
        <v>2.4622474443489062</v>
      </c>
      <c r="F25" s="7">
        <v>0.23747492118085409</v>
      </c>
      <c r="H25" s="4">
        <v>486039.45740400004</v>
      </c>
      <c r="I25" s="4">
        <v>26980.300000000003</v>
      </c>
      <c r="J25" s="4">
        <v>103089.37600000002</v>
      </c>
      <c r="K25" s="4">
        <v>9942.5999999999985</v>
      </c>
      <c r="M25" s="14">
        <v>14.952988760007644</v>
      </c>
    </row>
    <row r="26" spans="1:14" x14ac:dyDescent="0.3">
      <c r="A26" t="s">
        <v>17</v>
      </c>
      <c r="B26">
        <v>2011</v>
      </c>
      <c r="C26" s="7">
        <v>11.700611</v>
      </c>
      <c r="D26" s="7">
        <v>0.65845753319957956</v>
      </c>
      <c r="E26" s="7">
        <v>2.5347181451227669</v>
      </c>
      <c r="F26" s="7">
        <v>0.20039552880481512</v>
      </c>
      <c r="H26" s="4">
        <v>489881.18134800001</v>
      </c>
      <c r="I26" s="4">
        <v>27568.299999999996</v>
      </c>
      <c r="J26" s="4">
        <v>106123.57930000001</v>
      </c>
      <c r="K26" s="4">
        <v>8390.16</v>
      </c>
      <c r="M26" s="14">
        <v>15.094182207127162</v>
      </c>
    </row>
    <row r="27" spans="1:14" x14ac:dyDescent="0.3">
      <c r="A27" t="s">
        <v>17</v>
      </c>
      <c r="B27">
        <v>2012</v>
      </c>
      <c r="C27" s="7">
        <v>9.7653130000000008</v>
      </c>
      <c r="D27" s="7">
        <v>0.64462357886691501</v>
      </c>
      <c r="E27" s="7">
        <v>2.8213737460590429</v>
      </c>
      <c r="F27" s="7">
        <v>0.24401308875513519</v>
      </c>
      <c r="H27" s="4">
        <v>408854.12468400004</v>
      </c>
      <c r="I27" s="4">
        <v>26989.100000000002</v>
      </c>
      <c r="J27" s="4">
        <v>118125.27600000001</v>
      </c>
      <c r="K27" s="4">
        <v>10216.34</v>
      </c>
      <c r="L27" s="10"/>
      <c r="M27" s="14">
        <v>13.475323413681094</v>
      </c>
    </row>
    <row r="28" spans="1:14" x14ac:dyDescent="0.3">
      <c r="A28" t="s">
        <v>17</v>
      </c>
      <c r="B28">
        <v>2013</v>
      </c>
      <c r="C28" s="7">
        <v>10.336494</v>
      </c>
      <c r="D28" s="7">
        <v>0.60669246202350247</v>
      </c>
      <c r="E28" s="7">
        <v>3.029655032483042</v>
      </c>
      <c r="F28" s="7">
        <v>0.30460685965415113</v>
      </c>
      <c r="H28" s="4">
        <v>432768.33079200005</v>
      </c>
      <c r="I28" s="4">
        <v>25401.000000000004</v>
      </c>
      <c r="J28" s="4">
        <v>126845.5969</v>
      </c>
      <c r="K28" s="4">
        <v>12753.28</v>
      </c>
      <c r="M28" s="14">
        <v>14.277448354160697</v>
      </c>
    </row>
    <row r="29" spans="1:14" x14ac:dyDescent="0.3">
      <c r="A29" t="s">
        <v>17</v>
      </c>
      <c r="B29">
        <v>2014</v>
      </c>
      <c r="C29" s="7">
        <v>8.1762370000000004</v>
      </c>
      <c r="D29" s="7">
        <v>0.62176841501863001</v>
      </c>
      <c r="E29" s="7">
        <v>2.9915438783796695</v>
      </c>
      <c r="F29" s="7">
        <v>0.30847090856979076</v>
      </c>
      <c r="H29" s="4">
        <v>342322.69071599998</v>
      </c>
      <c r="I29" s="4">
        <v>26032.200000000004</v>
      </c>
      <c r="J29" s="4">
        <v>125249.95910000001</v>
      </c>
      <c r="K29" s="4">
        <v>12915.060000000001</v>
      </c>
      <c r="M29" s="14">
        <v>12.09802020196809</v>
      </c>
    </row>
    <row r="30" spans="1:14" x14ac:dyDescent="0.3">
      <c r="A30" t="s">
        <v>17</v>
      </c>
      <c r="B30">
        <v>2015</v>
      </c>
      <c r="C30" s="7">
        <v>6.2831779999999995</v>
      </c>
      <c r="D30" s="7">
        <v>0.62078914684245712</v>
      </c>
      <c r="E30" s="7">
        <v>3.0495525031049961</v>
      </c>
      <c r="F30" s="7">
        <v>0.29792777300085982</v>
      </c>
      <c r="H30" s="4">
        <v>263064.09650400002</v>
      </c>
      <c r="I30" s="4">
        <v>25991.199999999997</v>
      </c>
      <c r="J30" s="4">
        <v>127678.66419999998</v>
      </c>
      <c r="K30" s="4">
        <v>12473.64</v>
      </c>
      <c r="M30" s="14">
        <v>10.251447422948312</v>
      </c>
    </row>
    <row r="31" spans="1:14" x14ac:dyDescent="0.3">
      <c r="A31" t="s">
        <v>17</v>
      </c>
      <c r="B31">
        <v>2016</v>
      </c>
      <c r="C31" s="7">
        <v>10.588967</v>
      </c>
      <c r="D31" s="7">
        <v>0.60878714053692551</v>
      </c>
      <c r="E31" s="7">
        <v>3.1074150711760766</v>
      </c>
      <c r="F31" s="7">
        <v>0.35977309639820387</v>
      </c>
      <c r="H31" s="4">
        <v>443338.87035600003</v>
      </c>
      <c r="I31" s="4">
        <v>25488.699999999997</v>
      </c>
      <c r="J31" s="4">
        <v>130101.25419999997</v>
      </c>
      <c r="K31" s="4">
        <v>15062.980000000001</v>
      </c>
      <c r="M31" s="14">
        <v>14.664942308111206</v>
      </c>
      <c r="N31" s="10"/>
    </row>
    <row r="32" spans="1:14" x14ac:dyDescent="0.3">
      <c r="A32" t="s">
        <v>17</v>
      </c>
      <c r="B32">
        <v>2017</v>
      </c>
      <c r="C32" s="7">
        <v>10.299709999999999</v>
      </c>
      <c r="D32" s="7">
        <v>0.59514426292156297</v>
      </c>
      <c r="E32" s="7">
        <v>3.2296320393618037</v>
      </c>
      <c r="F32" s="7">
        <v>0.36421658545906183</v>
      </c>
      <c r="H32" s="4">
        <v>431228.25827999995</v>
      </c>
      <c r="I32" s="4">
        <v>24917.5</v>
      </c>
      <c r="J32" s="4">
        <v>135218.23422400001</v>
      </c>
      <c r="K32" s="4">
        <v>15249.020000000002</v>
      </c>
      <c r="M32" s="14">
        <v>14.488702887742427</v>
      </c>
    </row>
    <row r="33" spans="1:18" x14ac:dyDescent="0.3">
      <c r="A33" t="s">
        <v>17</v>
      </c>
      <c r="B33">
        <v>2018</v>
      </c>
      <c r="C33" s="7">
        <v>6.9608619999999997</v>
      </c>
      <c r="D33" s="7">
        <v>0.59270564631699618</v>
      </c>
      <c r="E33" s="7">
        <v>3.3857197094535203</v>
      </c>
      <c r="F33" s="7">
        <v>0.32837823636189933</v>
      </c>
      <c r="H33" s="4">
        <v>291437.37021599995</v>
      </c>
      <c r="I33" s="4">
        <v>24815.399999999998</v>
      </c>
      <c r="J33" s="4">
        <v>141753.31279540001</v>
      </c>
      <c r="K33" s="4">
        <v>13748.540000000003</v>
      </c>
      <c r="M33" s="14">
        <v>11.267665592132415</v>
      </c>
      <c r="P33" s="4"/>
      <c r="Q33" s="4"/>
      <c r="R33" s="4"/>
    </row>
    <row r="34" spans="1:18" x14ac:dyDescent="0.3">
      <c r="A34" t="s">
        <v>17</v>
      </c>
      <c r="B34">
        <v>2019</v>
      </c>
      <c r="C34" s="7">
        <v>10.593545000000001</v>
      </c>
      <c r="D34" s="7">
        <v>0.5961736887360275</v>
      </c>
      <c r="E34" s="7">
        <v>3.6378479823922811</v>
      </c>
      <c r="F34" s="7">
        <v>0.31247987872744254</v>
      </c>
      <c r="H34" s="4">
        <v>443530.54206000007</v>
      </c>
      <c r="I34" s="4">
        <v>24960.6</v>
      </c>
      <c r="J34" s="4">
        <v>152309.41932680004</v>
      </c>
      <c r="K34" s="4">
        <v>13082.907562560566</v>
      </c>
      <c r="M34" s="14">
        <v>15.140046549855752</v>
      </c>
    </row>
    <row r="35" spans="1:18" x14ac:dyDescent="0.3">
      <c r="A35" t="s">
        <v>17</v>
      </c>
      <c r="B35">
        <v>2020</v>
      </c>
      <c r="C35" s="7">
        <v>8.3710149999999999</v>
      </c>
      <c r="D35" s="7">
        <v>0.58851628929014999</v>
      </c>
      <c r="E35" s="7">
        <v>3.9906494114144451</v>
      </c>
      <c r="F35" s="7">
        <v>0.32649980221458236</v>
      </c>
      <c r="H35" s="4">
        <v>350477.65602000005</v>
      </c>
      <c r="I35" s="4">
        <v>24640</v>
      </c>
      <c r="J35" s="4">
        <v>167080.50955709998</v>
      </c>
      <c r="K35" s="4">
        <v>13669.893719120135</v>
      </c>
      <c r="M35" s="14">
        <v>13.276680502919177</v>
      </c>
    </row>
    <row r="36" spans="1:18" x14ac:dyDescent="0.3">
      <c r="A36" t="s">
        <v>17</v>
      </c>
      <c r="B36">
        <v>2021</v>
      </c>
      <c r="C36" s="7">
        <v>12.223218000000001</v>
      </c>
      <c r="D36" s="7">
        <v>0.61653530142352153</v>
      </c>
      <c r="E36" s="7">
        <v>4.1675622091071931</v>
      </c>
      <c r="F36" s="7">
        <v>0.32076183014637732</v>
      </c>
      <c r="H36" s="4">
        <v>511761.69122400007</v>
      </c>
      <c r="I36" s="4">
        <v>25813.100000000002</v>
      </c>
      <c r="J36" s="4">
        <v>174487.49457089996</v>
      </c>
      <c r="K36" s="4">
        <v>13429.656304568527</v>
      </c>
      <c r="L36" s="10"/>
      <c r="M36" s="14">
        <v>17.328077340677094</v>
      </c>
    </row>
    <row r="37" spans="1:18" x14ac:dyDescent="0.3">
      <c r="A37" t="s">
        <v>17</v>
      </c>
      <c r="B37">
        <v>2022</v>
      </c>
      <c r="C37" s="7">
        <v>10.697550999999999</v>
      </c>
      <c r="D37" s="7">
        <v>0.55402933027610579</v>
      </c>
      <c r="E37" s="7">
        <v>4.2824382418219162</v>
      </c>
      <c r="F37" s="7">
        <v>0.30314967447176799</v>
      </c>
      <c r="H37" s="4">
        <v>447885.06526800001</v>
      </c>
      <c r="I37" s="4">
        <v>23196.1</v>
      </c>
      <c r="J37" s="4">
        <v>179297.1243086</v>
      </c>
      <c r="K37" s="4">
        <v>12692.270570783983</v>
      </c>
      <c r="L37" s="10"/>
      <c r="M37" s="14">
        <v>15.837168246569789</v>
      </c>
    </row>
    <row r="38" spans="1:18" x14ac:dyDescent="0.3">
      <c r="A38" t="s">
        <v>17</v>
      </c>
      <c r="B38">
        <v>2023</v>
      </c>
      <c r="C38" s="7">
        <v>7.9252030000000007</v>
      </c>
      <c r="D38" s="7">
        <v>0.57083691602178266</v>
      </c>
      <c r="E38" s="7">
        <v>4.8206640154867673</v>
      </c>
      <c r="F38" s="7">
        <v>0.23828024172982951</v>
      </c>
      <c r="H38" s="4">
        <v>331812.39920400002</v>
      </c>
      <c r="I38" s="4">
        <v>23899.8</v>
      </c>
      <c r="J38" s="4">
        <v>201831.56100039996</v>
      </c>
      <c r="K38" s="4">
        <v>9976.317160744502</v>
      </c>
      <c r="L38" s="10"/>
      <c r="M38" s="14">
        <v>13.554984173238378</v>
      </c>
    </row>
    <row r="39" spans="1:18" x14ac:dyDescent="0.3">
      <c r="A39" t="s">
        <v>17</v>
      </c>
      <c r="B39">
        <v>2024</v>
      </c>
      <c r="C39" s="7">
        <v>7.5775560748226818</v>
      </c>
      <c r="D39" s="7">
        <v>0.6199245246966657</v>
      </c>
      <c r="E39" s="7">
        <v>4.6738964687446263</v>
      </c>
      <c r="F39" s="7">
        <v>0.22458342471364598</v>
      </c>
      <c r="H39" s="4">
        <v>317257.11774067604</v>
      </c>
      <c r="I39" s="4">
        <v>25955.000000000004</v>
      </c>
      <c r="J39" s="4">
        <v>195686.69735340003</v>
      </c>
      <c r="K39" s="4">
        <v>9402.858825910931</v>
      </c>
      <c r="L39" s="10"/>
      <c r="M39" s="14">
        <v>13.095960492977619</v>
      </c>
    </row>
    <row r="40" spans="1:18" x14ac:dyDescent="0.3">
      <c r="C40" s="10"/>
      <c r="D40" s="7"/>
      <c r="E40" s="7"/>
      <c r="F40" s="7"/>
      <c r="H40" s="4"/>
      <c r="I40" s="4"/>
      <c r="J40" s="4"/>
      <c r="K40" s="4"/>
      <c r="L40" s="10"/>
      <c r="M40" s="14"/>
    </row>
    <row r="41" spans="1:18" x14ac:dyDescent="0.3">
      <c r="C41" s="10"/>
      <c r="D41" s="7"/>
      <c r="E41" s="7"/>
      <c r="F41" s="7"/>
      <c r="H41" s="4"/>
      <c r="I41" s="4"/>
      <c r="J41" s="4"/>
      <c r="K41" s="4"/>
      <c r="L41" s="10"/>
      <c r="M41" s="14"/>
    </row>
    <row r="42" spans="1:18" x14ac:dyDescent="0.3">
      <c r="C42" s="10"/>
      <c r="H42" s="4"/>
    </row>
    <row r="72" spans="3:6" x14ac:dyDescent="0.3">
      <c r="C72" s="2"/>
      <c r="D72" s="2"/>
      <c r="E72" s="2"/>
      <c r="F72" s="2"/>
    </row>
    <row r="79" spans="3:6" x14ac:dyDescent="0.3">
      <c r="C79" s="7">
        <v>7.5775560748226818</v>
      </c>
      <c r="D79" s="7">
        <v>0.6199245246966657</v>
      </c>
      <c r="E79" s="7">
        <v>4.6738964687446263</v>
      </c>
      <c r="F79" s="7">
        <v>0.22458342471364598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U80"/>
  <sheetViews>
    <sheetView zoomScaleNormal="100" workbookViewId="0"/>
  </sheetViews>
  <sheetFormatPr defaultColWidth="9.109375" defaultRowHeight="14.4" x14ac:dyDescent="0.3"/>
  <cols>
    <col min="4" max="4" width="12.5546875" customWidth="1"/>
    <col min="5" max="5" width="19.109375" customWidth="1"/>
    <col min="6" max="6" width="12.88671875" customWidth="1"/>
    <col min="7" max="7" width="12.33203125" customWidth="1"/>
    <col min="8" max="8" width="10.44140625" customWidth="1"/>
    <col min="12" max="12" width="10.44140625" customWidth="1"/>
  </cols>
  <sheetData>
    <row r="1" spans="1:15" ht="18" x14ac:dyDescent="0.35">
      <c r="A1" s="1" t="s">
        <v>177</v>
      </c>
    </row>
    <row r="3" spans="1:15" x14ac:dyDescent="0.3">
      <c r="K3" t="s">
        <v>18</v>
      </c>
    </row>
    <row r="4" spans="1:15" ht="57.6" x14ac:dyDescent="0.3">
      <c r="C4" s="2" t="s">
        <v>92</v>
      </c>
      <c r="D4" t="s">
        <v>66</v>
      </c>
      <c r="E4" s="2" t="s">
        <v>155</v>
      </c>
      <c r="F4" s="2" t="s">
        <v>70</v>
      </c>
      <c r="G4" s="2" t="s">
        <v>163</v>
      </c>
      <c r="H4" s="2" t="s">
        <v>164</v>
      </c>
      <c r="K4" s="2" t="s">
        <v>88</v>
      </c>
      <c r="L4" s="2" t="s">
        <v>89</v>
      </c>
      <c r="M4" s="2" t="s">
        <v>90</v>
      </c>
      <c r="O4" s="2" t="s">
        <v>140</v>
      </c>
    </row>
    <row r="5" spans="1:15" x14ac:dyDescent="0.3">
      <c r="A5" t="s">
        <v>17</v>
      </c>
      <c r="B5">
        <v>1990</v>
      </c>
      <c r="C5" s="7">
        <v>42.722000000000001</v>
      </c>
      <c r="D5" s="7">
        <v>5.4050000000000002</v>
      </c>
      <c r="E5" s="7">
        <v>19.854999999999997</v>
      </c>
      <c r="F5" s="7">
        <v>1.3140000000000003</v>
      </c>
      <c r="G5" s="7">
        <v>0.55500000000000005</v>
      </c>
      <c r="H5" s="7">
        <v>1.0720000000000001</v>
      </c>
      <c r="I5" s="27"/>
      <c r="K5" s="7">
        <v>631</v>
      </c>
      <c r="L5" s="7">
        <v>0</v>
      </c>
      <c r="M5" s="7">
        <v>0</v>
      </c>
      <c r="O5" s="14">
        <v>70.923000000000016</v>
      </c>
    </row>
    <row r="6" spans="1:15" x14ac:dyDescent="0.3">
      <c r="A6" t="s">
        <v>17</v>
      </c>
      <c r="B6">
        <v>1991</v>
      </c>
      <c r="C6" s="7">
        <v>42.860999999999997</v>
      </c>
      <c r="D6" s="7">
        <v>6.2160000000000002</v>
      </c>
      <c r="E6" s="7">
        <v>19.239000000000001</v>
      </c>
      <c r="F6" s="7">
        <v>1.8260000000000001</v>
      </c>
      <c r="G6" s="7">
        <v>0.53600000000000003</v>
      </c>
      <c r="H6" s="7">
        <v>1.258</v>
      </c>
      <c r="I6" s="27"/>
      <c r="K6" s="7">
        <v>750</v>
      </c>
      <c r="L6" s="7">
        <v>0</v>
      </c>
      <c r="M6" s="7">
        <v>0</v>
      </c>
      <c r="O6" s="14">
        <v>71.935999999999993</v>
      </c>
    </row>
    <row r="7" spans="1:15" x14ac:dyDescent="0.3">
      <c r="A7" t="s">
        <v>17</v>
      </c>
      <c r="B7">
        <v>1992</v>
      </c>
      <c r="C7" s="7">
        <v>43.456000000000003</v>
      </c>
      <c r="D7" s="7">
        <v>6.668000000000001</v>
      </c>
      <c r="E7" s="7">
        <v>18.524000000000001</v>
      </c>
      <c r="F7" s="7">
        <v>1.5429999999999999</v>
      </c>
      <c r="G7" s="7">
        <v>0.61700000000000021</v>
      </c>
      <c r="H7" s="7">
        <v>1.417</v>
      </c>
      <c r="I7" s="27"/>
      <c r="K7" s="7">
        <v>815</v>
      </c>
      <c r="L7" s="7">
        <v>0</v>
      </c>
      <c r="M7" s="7">
        <v>0</v>
      </c>
      <c r="O7" s="14">
        <v>72.225000000000009</v>
      </c>
    </row>
    <row r="8" spans="1:15" x14ac:dyDescent="0.3">
      <c r="A8" t="s">
        <v>17</v>
      </c>
      <c r="B8">
        <v>1993</v>
      </c>
      <c r="C8" s="7">
        <v>41.927</v>
      </c>
      <c r="D8" s="7">
        <v>6.8120000000000003</v>
      </c>
      <c r="E8" s="7">
        <v>18.718</v>
      </c>
      <c r="F8" s="7">
        <v>1.4750000000000001</v>
      </c>
      <c r="G8" s="7">
        <v>0.50699999999999978</v>
      </c>
      <c r="H8" s="7">
        <v>1.395</v>
      </c>
      <c r="I8" s="27"/>
      <c r="K8" s="7">
        <v>766</v>
      </c>
      <c r="L8" s="7">
        <v>0</v>
      </c>
      <c r="M8" s="7">
        <v>0</v>
      </c>
      <c r="O8" s="14">
        <v>70.833999999999989</v>
      </c>
    </row>
    <row r="9" spans="1:15" x14ac:dyDescent="0.3">
      <c r="A9" t="s">
        <v>17</v>
      </c>
      <c r="B9">
        <v>1994</v>
      </c>
      <c r="C9" s="7">
        <v>40.624000000000002</v>
      </c>
      <c r="D9" s="7">
        <v>8.2750000000000004</v>
      </c>
      <c r="E9" s="7">
        <v>19.585999999999999</v>
      </c>
      <c r="F9" s="7">
        <v>1.6180000000000001</v>
      </c>
      <c r="G9" s="7">
        <v>0.6000000000000002</v>
      </c>
      <c r="H9" s="7">
        <v>1.476</v>
      </c>
      <c r="I9" s="27"/>
      <c r="K9" s="7">
        <v>838</v>
      </c>
      <c r="L9" s="7">
        <v>0</v>
      </c>
      <c r="M9" s="7">
        <v>0</v>
      </c>
      <c r="O9" s="14">
        <v>72.178999999999988</v>
      </c>
    </row>
    <row r="10" spans="1:15" x14ac:dyDescent="0.3">
      <c r="A10" t="s">
        <v>17</v>
      </c>
      <c r="B10">
        <v>1995</v>
      </c>
      <c r="C10" s="7">
        <v>41.356000000000002</v>
      </c>
      <c r="D10" s="7">
        <v>10.181000000000001</v>
      </c>
      <c r="E10" s="7">
        <v>19.277000000000001</v>
      </c>
      <c r="F10" s="7">
        <v>1.3129999999999999</v>
      </c>
      <c r="G10" s="7">
        <v>0.66800000000000004</v>
      </c>
      <c r="H10" s="7">
        <v>1.613</v>
      </c>
      <c r="I10" s="27"/>
      <c r="K10" s="7">
        <v>892</v>
      </c>
      <c r="L10" s="7">
        <v>0</v>
      </c>
      <c r="M10" s="7">
        <v>0</v>
      </c>
      <c r="O10" s="14">
        <v>74.408000000000015</v>
      </c>
    </row>
    <row r="11" spans="1:15" x14ac:dyDescent="0.3">
      <c r="A11" t="s">
        <v>17</v>
      </c>
      <c r="B11">
        <v>1996</v>
      </c>
      <c r="C11" s="7">
        <v>43.335999999999999</v>
      </c>
      <c r="D11" s="7">
        <v>11.01</v>
      </c>
      <c r="E11" s="7">
        <v>18.206</v>
      </c>
      <c r="F11" s="7">
        <v>1.29</v>
      </c>
      <c r="G11" s="7">
        <v>0.56100000000000005</v>
      </c>
      <c r="H11" s="7">
        <v>1.696</v>
      </c>
      <c r="I11" s="26"/>
      <c r="K11" s="7">
        <v>961</v>
      </c>
      <c r="L11" s="7">
        <v>0</v>
      </c>
      <c r="M11" s="7">
        <v>0</v>
      </c>
      <c r="O11" s="14">
        <v>76.099000000000004</v>
      </c>
    </row>
    <row r="12" spans="1:15" x14ac:dyDescent="0.3">
      <c r="A12" t="s">
        <v>17</v>
      </c>
      <c r="B12">
        <v>1997</v>
      </c>
      <c r="C12" s="7">
        <v>47.408000000000008</v>
      </c>
      <c r="D12" s="7">
        <v>11.537000000000003</v>
      </c>
      <c r="E12" s="7">
        <v>16.281999999999996</v>
      </c>
      <c r="F12" s="7">
        <v>1.4220000000000002</v>
      </c>
      <c r="G12" s="7">
        <v>0.58799999999999997</v>
      </c>
      <c r="H12" s="7">
        <v>1.5960000000000001</v>
      </c>
      <c r="I12" s="26"/>
      <c r="K12" s="7">
        <v>972</v>
      </c>
      <c r="L12" s="7">
        <v>0</v>
      </c>
      <c r="M12" s="7">
        <v>0</v>
      </c>
      <c r="O12" s="14">
        <v>78.832999999999998</v>
      </c>
    </row>
    <row r="13" spans="1:15" x14ac:dyDescent="0.3">
      <c r="A13" t="s">
        <v>17</v>
      </c>
      <c r="B13">
        <v>1998</v>
      </c>
      <c r="C13" s="7">
        <v>46.164999999999999</v>
      </c>
      <c r="D13" s="7">
        <v>15.036000000000001</v>
      </c>
      <c r="E13" s="7">
        <v>16.89</v>
      </c>
      <c r="F13" s="7">
        <v>2.58</v>
      </c>
      <c r="G13" s="7">
        <v>0.75900000000000001</v>
      </c>
      <c r="H13" s="7">
        <v>1.7529999999999999</v>
      </c>
      <c r="I13" s="26"/>
      <c r="K13" s="7">
        <v>1108</v>
      </c>
      <c r="L13" s="7">
        <v>0</v>
      </c>
      <c r="M13" s="7">
        <v>0</v>
      </c>
      <c r="O13" s="14">
        <v>83.183000000000007</v>
      </c>
    </row>
    <row r="14" spans="1:15" x14ac:dyDescent="0.3">
      <c r="A14" t="s">
        <v>17</v>
      </c>
      <c r="B14">
        <v>1999</v>
      </c>
      <c r="C14" s="7">
        <v>49.017000000000003</v>
      </c>
      <c r="D14" s="7">
        <v>19.230999999999998</v>
      </c>
      <c r="E14" s="7">
        <v>12.528</v>
      </c>
      <c r="F14" s="7">
        <v>1.0349999999999999</v>
      </c>
      <c r="G14" s="7">
        <v>0.85</v>
      </c>
      <c r="H14" s="7">
        <v>1.853</v>
      </c>
      <c r="I14" s="26"/>
      <c r="K14" s="7">
        <v>1148</v>
      </c>
      <c r="L14" s="7">
        <v>0</v>
      </c>
      <c r="M14" s="7">
        <v>0</v>
      </c>
      <c r="O14" s="14">
        <v>84.513999999999996</v>
      </c>
    </row>
    <row r="15" spans="1:15" x14ac:dyDescent="0.3">
      <c r="A15" t="s">
        <v>17</v>
      </c>
      <c r="B15">
        <v>2000</v>
      </c>
      <c r="C15" s="7">
        <v>48.156999999999989</v>
      </c>
      <c r="D15" s="7">
        <v>15.976999999999999</v>
      </c>
      <c r="E15" s="7">
        <v>16.03</v>
      </c>
      <c r="F15" s="7">
        <v>0.79700000000000004</v>
      </c>
      <c r="G15" s="7">
        <v>1.0440000000000005</v>
      </c>
      <c r="H15" s="7">
        <v>2.0070000000000001</v>
      </c>
      <c r="I15" s="26"/>
      <c r="K15" s="7">
        <v>1239</v>
      </c>
      <c r="L15" s="7">
        <v>0</v>
      </c>
      <c r="M15" s="7">
        <v>0</v>
      </c>
      <c r="O15" s="14">
        <v>84.011999999999986</v>
      </c>
    </row>
    <row r="16" spans="1:15" x14ac:dyDescent="0.3">
      <c r="A16" t="s">
        <v>17</v>
      </c>
      <c r="B16">
        <v>2001</v>
      </c>
      <c r="C16" s="7">
        <v>46.348999999999997</v>
      </c>
      <c r="D16" s="7">
        <v>15.78</v>
      </c>
      <c r="E16" s="7">
        <v>12.763999999999999</v>
      </c>
      <c r="F16" s="7">
        <v>1.6639999999999999</v>
      </c>
      <c r="G16" s="7">
        <v>1.0750000000000004</v>
      </c>
      <c r="H16" s="7">
        <v>2.1890000000000001</v>
      </c>
      <c r="I16" s="26"/>
      <c r="K16" s="7">
        <v>1203</v>
      </c>
      <c r="L16" s="7">
        <v>0</v>
      </c>
      <c r="M16" s="7">
        <v>0</v>
      </c>
      <c r="O16" s="14">
        <v>79.820999999999998</v>
      </c>
    </row>
    <row r="17" spans="1:15" x14ac:dyDescent="0.3">
      <c r="A17" t="s">
        <v>17</v>
      </c>
      <c r="B17">
        <v>2002</v>
      </c>
      <c r="C17" s="7">
        <v>47.36</v>
      </c>
      <c r="D17" s="7">
        <v>17.867999999999999</v>
      </c>
      <c r="E17" s="7">
        <v>12.66</v>
      </c>
      <c r="F17" s="7">
        <v>0.97199999999999998</v>
      </c>
      <c r="G17" s="7">
        <v>1.1379999999999999</v>
      </c>
      <c r="H17" s="7">
        <v>2.0710000000000002</v>
      </c>
      <c r="I17" s="26"/>
      <c r="K17" s="7">
        <v>1130</v>
      </c>
      <c r="L17" s="7">
        <v>0</v>
      </c>
      <c r="M17" s="7">
        <v>0</v>
      </c>
      <c r="O17" s="14">
        <v>82.068999999999988</v>
      </c>
    </row>
    <row r="18" spans="1:15" x14ac:dyDescent="0.3">
      <c r="A18" t="s">
        <v>17</v>
      </c>
      <c r="B18">
        <v>2003</v>
      </c>
      <c r="C18" s="7">
        <v>47.378999999999998</v>
      </c>
      <c r="D18" s="7">
        <v>21.609000000000005</v>
      </c>
      <c r="E18" s="7">
        <v>11.608000000000001</v>
      </c>
      <c r="F18" s="7">
        <v>1.0070000000000001</v>
      </c>
      <c r="G18" s="7">
        <v>1.1919999999999999</v>
      </c>
      <c r="H18" s="7">
        <v>1.835</v>
      </c>
      <c r="I18" s="26"/>
      <c r="K18" s="7">
        <v>1069</v>
      </c>
      <c r="L18" s="7">
        <v>0</v>
      </c>
      <c r="M18" s="7">
        <v>0</v>
      </c>
      <c r="O18" s="14">
        <v>84.63</v>
      </c>
    </row>
    <row r="19" spans="1:15" x14ac:dyDescent="0.3">
      <c r="A19" t="s">
        <v>17</v>
      </c>
      <c r="B19">
        <v>2004</v>
      </c>
      <c r="C19" s="7">
        <v>47.311999999999998</v>
      </c>
      <c r="D19" s="7">
        <v>20.039300000000001</v>
      </c>
      <c r="E19" s="7">
        <v>11.481</v>
      </c>
      <c r="F19" s="7">
        <v>1.6759999999999999</v>
      </c>
      <c r="G19" s="7">
        <v>1.4975469999999995</v>
      </c>
      <c r="H19" s="7">
        <v>2.1992759999999998</v>
      </c>
      <c r="I19" s="26"/>
      <c r="K19" s="7">
        <v>1290</v>
      </c>
      <c r="L19" s="7">
        <v>0</v>
      </c>
      <c r="M19" s="7">
        <v>0</v>
      </c>
      <c r="O19" s="14">
        <v>84.205122999999986</v>
      </c>
    </row>
    <row r="20" spans="1:15" x14ac:dyDescent="0.3">
      <c r="A20" t="s">
        <v>17</v>
      </c>
      <c r="B20">
        <v>2005</v>
      </c>
      <c r="C20" s="7">
        <v>47.594999999999999</v>
      </c>
      <c r="D20" s="7">
        <v>21.495299999999997</v>
      </c>
      <c r="E20" s="7">
        <v>10.493</v>
      </c>
      <c r="F20" s="7">
        <v>1.74</v>
      </c>
      <c r="G20" s="7">
        <v>2.1062799999999999</v>
      </c>
      <c r="H20" s="7">
        <v>2.2423839999999999</v>
      </c>
      <c r="I20" s="26"/>
      <c r="K20" s="7">
        <v>1316</v>
      </c>
      <c r="L20" s="7">
        <v>266</v>
      </c>
      <c r="M20" s="7">
        <v>0</v>
      </c>
      <c r="O20" s="14">
        <v>85.671963999999988</v>
      </c>
    </row>
    <row r="21" spans="1:15" x14ac:dyDescent="0.3">
      <c r="A21" t="s">
        <v>17</v>
      </c>
      <c r="B21">
        <v>2006</v>
      </c>
      <c r="C21" s="7">
        <v>46.645000000000003</v>
      </c>
      <c r="D21" s="7">
        <v>21.985199999999999</v>
      </c>
      <c r="E21" s="7">
        <v>9.2160000000000011</v>
      </c>
      <c r="F21" s="7">
        <v>1.3770000000000002</v>
      </c>
      <c r="G21" s="7">
        <v>2.9524020000000011</v>
      </c>
      <c r="H21" s="7">
        <v>2.4045880000000004</v>
      </c>
      <c r="I21" s="26"/>
      <c r="K21" s="7">
        <v>1269</v>
      </c>
      <c r="L21" s="7">
        <v>256</v>
      </c>
      <c r="M21" s="7">
        <v>0</v>
      </c>
      <c r="O21" s="14">
        <v>84.580190000000016</v>
      </c>
    </row>
    <row r="22" spans="1:15" x14ac:dyDescent="0.3">
      <c r="A22" t="s">
        <v>17</v>
      </c>
      <c r="B22">
        <v>2007</v>
      </c>
      <c r="C22" s="7">
        <v>48.226999999999997</v>
      </c>
      <c r="D22" s="7">
        <v>24.660100000000003</v>
      </c>
      <c r="E22" s="7">
        <v>8.3290000000000006</v>
      </c>
      <c r="F22" s="7">
        <v>0.81299999999999994</v>
      </c>
      <c r="G22" s="7">
        <v>3.485446</v>
      </c>
      <c r="H22" s="7">
        <v>2.5813760000000001</v>
      </c>
      <c r="I22" s="26"/>
      <c r="K22" s="7">
        <v>1294</v>
      </c>
      <c r="L22" s="7">
        <v>246</v>
      </c>
      <c r="M22" s="7">
        <v>0</v>
      </c>
      <c r="O22" s="14">
        <v>88.095922000000016</v>
      </c>
    </row>
    <row r="23" spans="1:15" x14ac:dyDescent="0.3">
      <c r="A23" t="s">
        <v>17</v>
      </c>
      <c r="B23">
        <v>2008</v>
      </c>
      <c r="C23" s="7">
        <v>45.568000000000005</v>
      </c>
      <c r="D23" s="7">
        <v>24.107900000000001</v>
      </c>
      <c r="E23" s="7">
        <v>7.2350000000000003</v>
      </c>
      <c r="F23" s="7">
        <v>0.40599999999999992</v>
      </c>
      <c r="G23" s="7">
        <v>4.416434999999999</v>
      </c>
      <c r="H23" s="7">
        <v>2.656542</v>
      </c>
      <c r="I23" s="26"/>
      <c r="K23" s="7">
        <v>1347</v>
      </c>
      <c r="L23" s="7">
        <v>244</v>
      </c>
      <c r="M23" s="7">
        <v>2</v>
      </c>
      <c r="O23" s="14">
        <v>84.389877000000013</v>
      </c>
    </row>
    <row r="24" spans="1:15" x14ac:dyDescent="0.3">
      <c r="A24" t="s">
        <v>17</v>
      </c>
      <c r="B24">
        <v>2009</v>
      </c>
      <c r="C24" s="7">
        <v>47.222000000000001</v>
      </c>
      <c r="D24" s="7">
        <v>29.250299999999999</v>
      </c>
      <c r="E24" s="7">
        <v>6.157</v>
      </c>
      <c r="F24" s="7">
        <v>0.28000000000000003</v>
      </c>
      <c r="G24" s="7">
        <v>5.4396550000000001</v>
      </c>
      <c r="H24" s="7">
        <v>2.8273619999999999</v>
      </c>
      <c r="I24" s="26"/>
      <c r="K24" s="7">
        <v>1429</v>
      </c>
      <c r="L24" s="7">
        <v>83</v>
      </c>
      <c r="M24" s="7">
        <v>2</v>
      </c>
      <c r="O24" s="14">
        <v>91.176316999999997</v>
      </c>
    </row>
    <row r="25" spans="1:15" x14ac:dyDescent="0.3">
      <c r="A25" t="s">
        <v>17</v>
      </c>
      <c r="B25">
        <v>2010</v>
      </c>
      <c r="C25" s="7">
        <v>47.94400000000001</v>
      </c>
      <c r="D25" s="7">
        <v>30.841600000000003</v>
      </c>
      <c r="E25" s="7">
        <v>5.9550000000000001</v>
      </c>
      <c r="F25" s="7">
        <v>0.40599999999999992</v>
      </c>
      <c r="G25" s="7">
        <v>6.658500000000001</v>
      </c>
      <c r="H25" s="7">
        <v>2.8042000000000002</v>
      </c>
      <c r="I25" s="26"/>
      <c r="K25" s="7">
        <v>1356</v>
      </c>
      <c r="L25" s="7">
        <v>255</v>
      </c>
      <c r="M25" s="7">
        <v>10.8</v>
      </c>
      <c r="O25" s="14">
        <v>94.609300000000019</v>
      </c>
    </row>
    <row r="26" spans="1:15" x14ac:dyDescent="0.3">
      <c r="A26" t="s">
        <v>17</v>
      </c>
      <c r="B26">
        <v>2011</v>
      </c>
      <c r="C26" s="7">
        <v>48.234000000000002</v>
      </c>
      <c r="D26" s="7">
        <v>25.436900000000001</v>
      </c>
      <c r="E26" s="7">
        <v>5.4470000000000001</v>
      </c>
      <c r="F26" s="7">
        <v>0.28999999999999998</v>
      </c>
      <c r="G26" s="7">
        <v>8.3840000000000003</v>
      </c>
      <c r="H26" s="7">
        <v>2.6940000000000004</v>
      </c>
      <c r="I26" s="26"/>
      <c r="K26" s="7">
        <v>1227</v>
      </c>
      <c r="L26" s="7">
        <v>134</v>
      </c>
      <c r="M26" s="7">
        <v>7.9</v>
      </c>
      <c r="O26" s="14">
        <v>90.485900000000015</v>
      </c>
    </row>
    <row r="27" spans="1:15" x14ac:dyDescent="0.3">
      <c r="A27" t="s">
        <v>17</v>
      </c>
      <c r="B27">
        <v>2012</v>
      </c>
      <c r="C27" s="7">
        <v>40.295000000000002</v>
      </c>
      <c r="D27" s="7">
        <v>23.573</v>
      </c>
      <c r="E27" s="7">
        <v>5.4649999999999999</v>
      </c>
      <c r="F27" s="7">
        <v>0.33339999999999997</v>
      </c>
      <c r="G27" s="7">
        <v>10.527299999999999</v>
      </c>
      <c r="H27" s="7">
        <v>2.8563999999999998</v>
      </c>
      <c r="I27" s="26"/>
      <c r="K27" s="7">
        <v>1302</v>
      </c>
      <c r="L27" s="7">
        <v>289.7</v>
      </c>
      <c r="M27" s="7">
        <v>9.6999999999999993</v>
      </c>
      <c r="O27" s="14">
        <v>83.050099999999986</v>
      </c>
    </row>
    <row r="28" spans="1:15" x14ac:dyDescent="0.3">
      <c r="A28" t="s">
        <v>17</v>
      </c>
      <c r="B28">
        <v>2013</v>
      </c>
      <c r="C28" s="7">
        <v>42.643999999999998</v>
      </c>
      <c r="D28" s="7">
        <v>20.803900000000002</v>
      </c>
      <c r="E28" s="7">
        <v>5.1589999999999998</v>
      </c>
      <c r="F28" s="7">
        <v>0.26950000000000002</v>
      </c>
      <c r="G28" s="7">
        <v>11.727400000000001</v>
      </c>
      <c r="H28" s="7">
        <v>2.8898999999999999</v>
      </c>
      <c r="I28" s="26"/>
      <c r="K28" s="7">
        <v>1324</v>
      </c>
      <c r="L28" s="7">
        <v>411.4</v>
      </c>
      <c r="M28" s="7">
        <v>14.7</v>
      </c>
      <c r="O28" s="14">
        <v>83.493700000000004</v>
      </c>
    </row>
    <row r="29" spans="1:15" x14ac:dyDescent="0.3">
      <c r="A29" t="s">
        <v>17</v>
      </c>
      <c r="B29">
        <v>2014</v>
      </c>
      <c r="C29" s="7">
        <v>33.703000000000003</v>
      </c>
      <c r="D29" s="7">
        <v>19.334099999999999</v>
      </c>
      <c r="E29" s="7">
        <v>4.2611999999999988</v>
      </c>
      <c r="F29" s="7">
        <v>0.21669999999999998</v>
      </c>
      <c r="G29" s="7">
        <v>12.2126</v>
      </c>
      <c r="H29" s="7">
        <v>2.8180000000000001</v>
      </c>
      <c r="I29" s="26"/>
      <c r="K29" s="7">
        <v>1173</v>
      </c>
      <c r="L29" s="7">
        <v>418.8</v>
      </c>
      <c r="M29" s="7">
        <v>8</v>
      </c>
      <c r="O29" s="14">
        <v>72.545599999999993</v>
      </c>
    </row>
    <row r="30" spans="1:15" x14ac:dyDescent="0.3">
      <c r="A30" t="s">
        <v>17</v>
      </c>
      <c r="B30">
        <v>2015</v>
      </c>
      <c r="C30" s="7">
        <v>26.103000000000002</v>
      </c>
      <c r="D30" s="7">
        <v>22.015600000000003</v>
      </c>
      <c r="E30" s="7">
        <v>4.1107000000000005</v>
      </c>
      <c r="F30" s="7">
        <v>0.20940000000000003</v>
      </c>
      <c r="G30" s="7">
        <v>14.4536</v>
      </c>
      <c r="H30" s="7">
        <v>2.8126999999999995</v>
      </c>
      <c r="I30" s="26"/>
      <c r="K30" s="7">
        <v>1099.0999999999999</v>
      </c>
      <c r="L30" s="7">
        <v>458.7</v>
      </c>
      <c r="M30" s="7">
        <v>10.6</v>
      </c>
      <c r="O30" s="14">
        <v>69.705000000000013</v>
      </c>
    </row>
    <row r="31" spans="1:15" x14ac:dyDescent="0.3">
      <c r="A31" t="s">
        <v>17</v>
      </c>
      <c r="B31">
        <v>2016</v>
      </c>
      <c r="C31" s="7">
        <v>43.52300000000001</v>
      </c>
      <c r="D31" s="7">
        <v>22.073700000000002</v>
      </c>
      <c r="E31" s="7">
        <v>2.6395</v>
      </c>
      <c r="F31" s="7">
        <v>0.18919999999999998</v>
      </c>
      <c r="G31" s="7">
        <v>14.261699999999999</v>
      </c>
      <c r="H31" s="7">
        <v>2.9189000000000003</v>
      </c>
      <c r="I31" s="26"/>
      <c r="K31" s="7">
        <v>1119.0999999999999</v>
      </c>
      <c r="L31" s="7">
        <v>512.9</v>
      </c>
      <c r="M31" s="7">
        <v>11.4</v>
      </c>
      <c r="O31" s="14">
        <v>85.606000000000009</v>
      </c>
    </row>
    <row r="32" spans="1:15" x14ac:dyDescent="0.3">
      <c r="A32" t="s">
        <v>17</v>
      </c>
      <c r="B32">
        <v>2017</v>
      </c>
      <c r="C32" s="7">
        <v>42.226800000000004</v>
      </c>
      <c r="D32" s="7">
        <v>23.013900000000003</v>
      </c>
      <c r="E32" s="7">
        <v>2.4249999999999998</v>
      </c>
      <c r="F32" s="7">
        <v>0.17599999999999999</v>
      </c>
      <c r="G32" s="7">
        <v>15.805400000000002</v>
      </c>
      <c r="H32" s="7">
        <v>2.9719000000000002</v>
      </c>
      <c r="I32" s="26"/>
      <c r="K32" s="7">
        <v>1127.3</v>
      </c>
      <c r="L32" s="7">
        <v>540.1</v>
      </c>
      <c r="M32" s="7">
        <v>10.8</v>
      </c>
      <c r="O32" s="14">
        <v>86.619000000000014</v>
      </c>
    </row>
    <row r="33" spans="1:21" x14ac:dyDescent="0.3">
      <c r="A33" t="s">
        <v>17</v>
      </c>
      <c r="B33">
        <v>2018</v>
      </c>
      <c r="C33" s="7">
        <v>28.597000000000001</v>
      </c>
      <c r="D33" s="7">
        <v>23.980499999999996</v>
      </c>
      <c r="E33" s="7">
        <v>2.3447999999999998</v>
      </c>
      <c r="F33" s="7">
        <v>0.16079999999999997</v>
      </c>
      <c r="G33" s="7">
        <v>17.182435999999999</v>
      </c>
      <c r="H33" s="7">
        <v>2.7744</v>
      </c>
      <c r="I33" s="26"/>
      <c r="J33" s="10"/>
      <c r="K33" s="7">
        <v>1015.3</v>
      </c>
      <c r="L33" s="7">
        <v>477.7</v>
      </c>
      <c r="M33" s="7">
        <v>9.4</v>
      </c>
      <c r="N33" s="16"/>
      <c r="O33" s="14">
        <v>75.039935999999997</v>
      </c>
      <c r="P33" s="10"/>
      <c r="Q33" s="10"/>
      <c r="R33" s="10"/>
      <c r="S33" s="10"/>
      <c r="T33" s="10"/>
      <c r="U33" s="16"/>
    </row>
    <row r="34" spans="1:21" x14ac:dyDescent="0.3">
      <c r="A34" t="s">
        <v>17</v>
      </c>
      <c r="B34">
        <v>2019</v>
      </c>
      <c r="C34" s="7">
        <v>43.523600000000002</v>
      </c>
      <c r="D34" s="7">
        <v>25.528800000000004</v>
      </c>
      <c r="E34" s="7">
        <v>2.5156000000000005</v>
      </c>
      <c r="F34" s="7">
        <v>7.0899999999999991E-2</v>
      </c>
      <c r="G34" s="7">
        <v>19.474194999999998</v>
      </c>
      <c r="H34" s="7">
        <v>2.5312000000000001</v>
      </c>
      <c r="I34" s="26"/>
      <c r="J34" s="10"/>
      <c r="K34" s="7">
        <v>879.2</v>
      </c>
      <c r="L34" s="7">
        <v>424.9</v>
      </c>
      <c r="M34" s="7">
        <v>10.9</v>
      </c>
      <c r="O34" s="14">
        <v>93.644295</v>
      </c>
    </row>
    <row r="35" spans="1:21" x14ac:dyDescent="0.3">
      <c r="A35" t="s">
        <v>17</v>
      </c>
      <c r="B35">
        <v>2020</v>
      </c>
      <c r="C35" s="7">
        <v>34.434700000000007</v>
      </c>
      <c r="D35" s="7">
        <v>26.774600000000003</v>
      </c>
      <c r="E35" s="7">
        <v>1.8771000000000004</v>
      </c>
      <c r="F35" s="7">
        <v>0.11989999999999999</v>
      </c>
      <c r="G35" s="7">
        <v>23.460691000000001</v>
      </c>
      <c r="H35" s="7">
        <v>2.7866000000000004</v>
      </c>
      <c r="I35" s="26"/>
      <c r="J35" s="26"/>
      <c r="K35" s="7">
        <v>1047.7</v>
      </c>
      <c r="L35" s="7">
        <v>487.4</v>
      </c>
      <c r="M35" s="7">
        <v>10.8</v>
      </c>
      <c r="O35" s="14">
        <v>89.453591000000017</v>
      </c>
    </row>
    <row r="36" spans="1:21" x14ac:dyDescent="0.3">
      <c r="A36" t="s">
        <v>17</v>
      </c>
      <c r="B36">
        <v>2021</v>
      </c>
      <c r="C36" s="7">
        <v>50.3262</v>
      </c>
      <c r="D36" s="7">
        <v>22.52</v>
      </c>
      <c r="E36" s="7">
        <v>2.0281000000000007</v>
      </c>
      <c r="F36" s="7">
        <v>0.18080000000000004</v>
      </c>
      <c r="G36" s="7">
        <v>22.741400000000002</v>
      </c>
      <c r="H36" s="7">
        <v>2.6835</v>
      </c>
      <c r="I36" s="26"/>
      <c r="J36" s="10"/>
      <c r="K36" s="7">
        <v>931.7</v>
      </c>
      <c r="L36" s="7">
        <v>497.7</v>
      </c>
      <c r="M36" s="7">
        <v>8.9</v>
      </c>
      <c r="O36" s="14">
        <v>100.47999999999999</v>
      </c>
    </row>
    <row r="37" spans="1:21" x14ac:dyDescent="0.3">
      <c r="A37" t="s">
        <v>17</v>
      </c>
      <c r="B37">
        <v>2022</v>
      </c>
      <c r="C37" s="7">
        <v>43.879100000000001</v>
      </c>
      <c r="D37" s="7">
        <v>21.943600000000004</v>
      </c>
      <c r="E37" s="7">
        <v>2.3180000000000001</v>
      </c>
      <c r="F37" s="7">
        <v>0.29249999999999998</v>
      </c>
      <c r="G37" s="7">
        <v>24.4284</v>
      </c>
      <c r="H37" s="7">
        <v>3.0862999999999996</v>
      </c>
      <c r="I37" s="10"/>
      <c r="J37" s="10"/>
      <c r="K37" s="7">
        <v>1374.6</v>
      </c>
      <c r="L37" s="7">
        <v>392.7</v>
      </c>
      <c r="M37" s="7">
        <v>25.6</v>
      </c>
      <c r="O37" s="14">
        <v>95.94789999999999</v>
      </c>
    </row>
    <row r="38" spans="1:21" x14ac:dyDescent="0.3">
      <c r="A38" t="s">
        <v>17</v>
      </c>
      <c r="B38">
        <v>2023</v>
      </c>
      <c r="C38" s="7">
        <v>32.927900000000001</v>
      </c>
      <c r="D38" s="7">
        <v>18.289200000000001</v>
      </c>
      <c r="E38" s="7">
        <v>1.8324</v>
      </c>
      <c r="F38" s="7">
        <v>0.1976</v>
      </c>
      <c r="G38" s="7">
        <v>27.472899999999999</v>
      </c>
      <c r="H38" s="7">
        <v>2.9398</v>
      </c>
      <c r="I38" s="10"/>
      <c r="J38" s="10"/>
      <c r="K38" s="7">
        <v>1249.3</v>
      </c>
      <c r="L38" s="7">
        <v>310.3</v>
      </c>
      <c r="M38" s="7">
        <v>94.8</v>
      </c>
      <c r="O38" s="14">
        <v>83.659800000000004</v>
      </c>
      <c r="P38" s="10"/>
    </row>
    <row r="39" spans="1:21" x14ac:dyDescent="0.3">
      <c r="A39" t="s">
        <v>17</v>
      </c>
      <c r="B39">
        <v>2024</v>
      </c>
      <c r="C39" s="7">
        <v>31.2546</v>
      </c>
      <c r="D39" s="7">
        <v>13.375399999999997</v>
      </c>
      <c r="E39" s="7">
        <v>2.1660999999999997</v>
      </c>
      <c r="F39" s="7">
        <v>0.24559999999999998</v>
      </c>
      <c r="G39" s="7">
        <v>25.916999999999998</v>
      </c>
      <c r="H39" s="7">
        <v>2.7191000000000005</v>
      </c>
      <c r="I39" s="10"/>
      <c r="J39" s="10"/>
      <c r="K39" s="7">
        <v>1066.9000000000001</v>
      </c>
      <c r="L39" s="7">
        <v>197</v>
      </c>
      <c r="M39" s="7">
        <v>118</v>
      </c>
      <c r="O39" s="14">
        <v>75.677799999999991</v>
      </c>
      <c r="P39" s="10"/>
    </row>
    <row r="40" spans="1:21" x14ac:dyDescent="0.3">
      <c r="C40" s="7"/>
      <c r="D40" s="10"/>
      <c r="E40" s="7"/>
      <c r="F40" s="7"/>
      <c r="G40" s="10"/>
      <c r="H40" s="7"/>
      <c r="I40" s="10"/>
      <c r="J40" s="10"/>
      <c r="K40" s="7"/>
      <c r="L40" s="7"/>
      <c r="M40" s="7"/>
      <c r="O40" s="10"/>
      <c r="P40" s="10"/>
    </row>
    <row r="41" spans="1:21" x14ac:dyDescent="0.3">
      <c r="C41" s="7"/>
      <c r="D41" s="7"/>
      <c r="E41" s="7"/>
      <c r="F41" s="7"/>
      <c r="G41" s="7"/>
      <c r="H41" s="7"/>
      <c r="I41" s="10"/>
      <c r="J41" s="10"/>
      <c r="K41" s="7"/>
      <c r="L41" s="7"/>
      <c r="M41" s="7"/>
      <c r="O41" s="14"/>
      <c r="P41" s="10"/>
    </row>
    <row r="42" spans="1:21" x14ac:dyDescent="0.3">
      <c r="C42" s="10"/>
      <c r="D42" s="10"/>
      <c r="E42" s="10"/>
      <c r="F42" s="10"/>
      <c r="G42" s="10"/>
      <c r="H42" s="10"/>
      <c r="I42" s="25"/>
    </row>
    <row r="43" spans="1:21" x14ac:dyDescent="0.3">
      <c r="C43" s="25"/>
      <c r="G43" s="25"/>
    </row>
    <row r="72" spans="3:8" x14ac:dyDescent="0.3">
      <c r="E72" s="2"/>
      <c r="F72" s="2"/>
      <c r="G72" s="2"/>
      <c r="H72" s="2"/>
    </row>
    <row r="80" spans="3:8" x14ac:dyDescent="0.3">
      <c r="C80" s="7">
        <v>31.2546</v>
      </c>
      <c r="D80" s="7">
        <v>13.375399999999997</v>
      </c>
      <c r="E80" s="7">
        <v>2.1660999999999997</v>
      </c>
      <c r="F80" s="7">
        <v>0.24559999999999998</v>
      </c>
      <c r="G80" s="7">
        <v>25.916999999999998</v>
      </c>
      <c r="H80" s="7">
        <v>2.7191000000000005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78D7C-D2B9-4BE0-AB7D-CB750D44217C}">
  <dimension ref="A1:M77"/>
  <sheetViews>
    <sheetView zoomScaleNormal="100" workbookViewId="0"/>
  </sheetViews>
  <sheetFormatPr defaultColWidth="9.109375" defaultRowHeight="14.4" x14ac:dyDescent="0.3"/>
  <cols>
    <col min="5" max="5" width="11.33203125" customWidth="1"/>
    <col min="7" max="7" width="14.33203125" customWidth="1"/>
  </cols>
  <sheetData>
    <row r="1" spans="1:13" ht="18" x14ac:dyDescent="0.35">
      <c r="A1" s="1" t="s">
        <v>178</v>
      </c>
    </row>
    <row r="3" spans="1:13" x14ac:dyDescent="0.3">
      <c r="K3" t="s">
        <v>18</v>
      </c>
    </row>
    <row r="4" spans="1:13" ht="43.2" x14ac:dyDescent="0.3">
      <c r="C4" t="s">
        <v>19</v>
      </c>
      <c r="D4" t="s">
        <v>91</v>
      </c>
      <c r="E4" s="2" t="s">
        <v>165</v>
      </c>
      <c r="F4" s="2" t="s">
        <v>166</v>
      </c>
      <c r="G4" s="2" t="s">
        <v>168</v>
      </c>
      <c r="H4" t="s">
        <v>20</v>
      </c>
      <c r="I4" s="2" t="s">
        <v>167</v>
      </c>
      <c r="K4" s="2" t="s">
        <v>88</v>
      </c>
      <c r="M4" s="2" t="s">
        <v>140</v>
      </c>
    </row>
    <row r="5" spans="1:13" x14ac:dyDescent="0.3">
      <c r="A5" t="s">
        <v>17</v>
      </c>
      <c r="B5">
        <v>1990</v>
      </c>
      <c r="C5" s="7">
        <v>7.0000000000000001E-3</v>
      </c>
      <c r="D5" s="7">
        <v>0</v>
      </c>
      <c r="E5" s="7">
        <v>0.26600000000000001</v>
      </c>
      <c r="F5" s="7">
        <v>0.13500000000000001</v>
      </c>
      <c r="G5" s="7">
        <v>0.14000000000000001</v>
      </c>
      <c r="H5" s="7">
        <v>7.0000000000000001E-3</v>
      </c>
      <c r="I5" s="7">
        <v>0</v>
      </c>
      <c r="K5" s="7">
        <v>631</v>
      </c>
      <c r="M5" s="7">
        <v>0.55500000000000005</v>
      </c>
    </row>
    <row r="6" spans="1:13" x14ac:dyDescent="0.3">
      <c r="A6" t="s">
        <v>17</v>
      </c>
      <c r="B6">
        <v>1991</v>
      </c>
      <c r="C6" s="7">
        <v>8.0000000000000002E-3</v>
      </c>
      <c r="D6" s="7">
        <v>0</v>
      </c>
      <c r="E6" s="7">
        <v>0.2289999999999999</v>
      </c>
      <c r="F6" s="7">
        <v>0.13400000000000001</v>
      </c>
      <c r="G6" s="7">
        <v>0.15800000000000003</v>
      </c>
      <c r="H6" s="7">
        <v>7.0000000000000001E-3</v>
      </c>
      <c r="I6" s="7">
        <v>0</v>
      </c>
      <c r="K6" s="7">
        <v>750</v>
      </c>
      <c r="M6" s="7">
        <v>0.53599999999999992</v>
      </c>
    </row>
    <row r="7" spans="1:13" x14ac:dyDescent="0.3">
      <c r="A7" t="s">
        <v>17</v>
      </c>
      <c r="B7">
        <v>1992</v>
      </c>
      <c r="C7" s="7">
        <v>8.9999999999999993E-3</v>
      </c>
      <c r="D7" s="7">
        <v>0</v>
      </c>
      <c r="E7" s="7">
        <v>0.34100000000000003</v>
      </c>
      <c r="F7" s="7">
        <v>9.2999999999999999E-2</v>
      </c>
      <c r="G7" s="7">
        <v>0.17300000000000001</v>
      </c>
      <c r="H7" s="7">
        <v>1E-3</v>
      </c>
      <c r="I7" s="7">
        <v>0</v>
      </c>
      <c r="K7" s="7">
        <v>815</v>
      </c>
      <c r="M7" s="7">
        <v>0.6170000000000001</v>
      </c>
    </row>
    <row r="8" spans="1:13" x14ac:dyDescent="0.3">
      <c r="A8" t="s">
        <v>17</v>
      </c>
      <c r="B8">
        <v>1993</v>
      </c>
      <c r="C8" s="7">
        <v>8.0000000000000002E-3</v>
      </c>
      <c r="D8" s="7">
        <v>0</v>
      </c>
      <c r="E8" s="7">
        <v>0.254</v>
      </c>
      <c r="F8" s="7">
        <v>5.8999999999999997E-2</v>
      </c>
      <c r="G8" s="7">
        <v>0.185</v>
      </c>
      <c r="H8" s="7">
        <v>1E-3</v>
      </c>
      <c r="I8" s="7">
        <v>0</v>
      </c>
      <c r="K8" s="7">
        <v>766</v>
      </c>
      <c r="M8" s="7">
        <v>0.50700000000000001</v>
      </c>
    </row>
    <row r="9" spans="1:13" x14ac:dyDescent="0.3">
      <c r="A9" t="s">
        <v>17</v>
      </c>
      <c r="B9">
        <v>1994</v>
      </c>
      <c r="C9" s="7">
        <v>8.9999999999999993E-3</v>
      </c>
      <c r="D9" s="7">
        <v>0</v>
      </c>
      <c r="E9" s="7">
        <v>0.34600000000000025</v>
      </c>
      <c r="F9" s="7">
        <v>5.8999999999999997E-2</v>
      </c>
      <c r="G9" s="7">
        <v>0.182</v>
      </c>
      <c r="H9" s="7">
        <v>4.0000000000000001E-3</v>
      </c>
      <c r="I9" s="7">
        <v>0</v>
      </c>
      <c r="K9" s="7">
        <v>838</v>
      </c>
      <c r="M9" s="7">
        <v>0.60000000000000031</v>
      </c>
    </row>
    <row r="10" spans="1:13" x14ac:dyDescent="0.3">
      <c r="A10" t="s">
        <v>17</v>
      </c>
      <c r="B10">
        <v>1995</v>
      </c>
      <c r="C10" s="7">
        <v>8.9999999999999993E-3</v>
      </c>
      <c r="D10" s="7">
        <v>0</v>
      </c>
      <c r="E10" s="7">
        <v>0.33800000000000002</v>
      </c>
      <c r="F10" s="7">
        <v>0.121</v>
      </c>
      <c r="G10" s="7">
        <v>0.187</v>
      </c>
      <c r="H10" s="7">
        <v>1.2999999999999999E-2</v>
      </c>
      <c r="I10" s="7">
        <v>0</v>
      </c>
      <c r="K10" s="7">
        <v>892</v>
      </c>
      <c r="M10" s="7">
        <v>0.66800000000000004</v>
      </c>
    </row>
    <row r="11" spans="1:13" x14ac:dyDescent="0.3">
      <c r="A11" t="s">
        <v>17</v>
      </c>
      <c r="B11">
        <v>1996</v>
      </c>
      <c r="C11" s="7">
        <v>8.0000000000000002E-3</v>
      </c>
      <c r="D11" s="7">
        <v>0</v>
      </c>
      <c r="E11" s="7">
        <v>0.23899999999999999</v>
      </c>
      <c r="F11" s="7">
        <v>9.7000000000000003E-2</v>
      </c>
      <c r="G11" s="7">
        <v>0.19700000000000001</v>
      </c>
      <c r="H11" s="7">
        <v>0.02</v>
      </c>
      <c r="I11" s="7">
        <v>0</v>
      </c>
      <c r="K11" s="7">
        <v>961</v>
      </c>
      <c r="M11" s="7">
        <v>0.56099999999999994</v>
      </c>
    </row>
    <row r="12" spans="1:13" x14ac:dyDescent="0.3">
      <c r="A12" t="s">
        <v>17</v>
      </c>
      <c r="B12">
        <v>1997</v>
      </c>
      <c r="C12" s="7">
        <v>8.0000000000000002E-3</v>
      </c>
      <c r="D12" s="7">
        <v>0</v>
      </c>
      <c r="E12" s="7">
        <v>0.30499999999999999</v>
      </c>
      <c r="F12" s="7">
        <v>5.9999999999999991E-2</v>
      </c>
      <c r="G12" s="7">
        <v>0.18300000000000002</v>
      </c>
      <c r="H12" s="7">
        <v>3.2000000000000001E-2</v>
      </c>
      <c r="I12" s="7">
        <v>0</v>
      </c>
      <c r="K12" s="7">
        <v>972</v>
      </c>
      <c r="M12" s="7">
        <v>0.58800000000000008</v>
      </c>
    </row>
    <row r="13" spans="1:13" x14ac:dyDescent="0.3">
      <c r="A13" t="s">
        <v>17</v>
      </c>
      <c r="B13">
        <v>1998</v>
      </c>
      <c r="C13" s="7">
        <v>1.0999999999999999E-2</v>
      </c>
      <c r="D13" s="7">
        <v>0</v>
      </c>
      <c r="E13" s="7">
        <v>0.38900000000000001</v>
      </c>
      <c r="F13" s="7">
        <v>9.4999999999999987E-2</v>
      </c>
      <c r="G13" s="7">
        <v>0.20599999999999999</v>
      </c>
      <c r="H13" s="7">
        <v>5.7999999999999996E-2</v>
      </c>
      <c r="I13" s="7">
        <v>0</v>
      </c>
      <c r="K13" s="7">
        <v>1108</v>
      </c>
      <c r="M13" s="7">
        <v>0.7589999999999999</v>
      </c>
    </row>
    <row r="14" spans="1:13" x14ac:dyDescent="0.3">
      <c r="A14" t="s">
        <v>17</v>
      </c>
      <c r="B14">
        <v>1999</v>
      </c>
      <c r="C14" s="7">
        <v>1.2999999999999999E-2</v>
      </c>
      <c r="D14" s="7">
        <v>0</v>
      </c>
      <c r="E14" s="7">
        <v>0.34100000000000025</v>
      </c>
      <c r="F14" s="7">
        <v>0.19900000000000001</v>
      </c>
      <c r="G14" s="7">
        <v>0.222</v>
      </c>
      <c r="H14" s="7">
        <v>7.4999999999999997E-2</v>
      </c>
      <c r="I14" s="7">
        <v>0</v>
      </c>
      <c r="K14" s="7">
        <v>1148</v>
      </c>
      <c r="M14" s="7">
        <v>0.8500000000000002</v>
      </c>
    </row>
    <row r="15" spans="1:13" x14ac:dyDescent="0.3">
      <c r="A15" t="s">
        <v>17</v>
      </c>
      <c r="B15">
        <v>2000</v>
      </c>
      <c r="C15" s="7">
        <v>1.6E-2</v>
      </c>
      <c r="D15" s="7">
        <v>0</v>
      </c>
      <c r="E15" s="7">
        <v>0.46000000000000046</v>
      </c>
      <c r="F15" s="7">
        <v>0.16400000000000003</v>
      </c>
      <c r="G15" s="7">
        <v>0.30599999999999994</v>
      </c>
      <c r="H15" s="7">
        <v>9.799999999999999E-2</v>
      </c>
      <c r="I15" s="7">
        <v>0</v>
      </c>
      <c r="K15" s="7">
        <v>1239</v>
      </c>
      <c r="M15" s="7">
        <v>1.0440000000000005</v>
      </c>
    </row>
    <row r="16" spans="1:13" x14ac:dyDescent="0.3">
      <c r="A16" t="s">
        <v>17</v>
      </c>
      <c r="B16">
        <v>2001</v>
      </c>
      <c r="C16" s="7">
        <v>3.7000000000000005E-2</v>
      </c>
      <c r="D16" s="7">
        <v>0</v>
      </c>
      <c r="E16" s="7">
        <v>0.44100000000000045</v>
      </c>
      <c r="F16" s="7">
        <v>0.17299999999999996</v>
      </c>
      <c r="G16" s="7">
        <v>0.29699999999999999</v>
      </c>
      <c r="H16" s="7">
        <v>0.127</v>
      </c>
      <c r="I16" s="7">
        <v>0</v>
      </c>
      <c r="K16" s="7">
        <v>1203</v>
      </c>
      <c r="M16" s="7">
        <v>1.0750000000000004</v>
      </c>
    </row>
    <row r="17" spans="1:13" x14ac:dyDescent="0.3">
      <c r="A17" t="s">
        <v>17</v>
      </c>
      <c r="B17">
        <v>2002</v>
      </c>
      <c r="C17" s="7">
        <v>5.6999999999999995E-2</v>
      </c>
      <c r="D17" s="7">
        <v>0</v>
      </c>
      <c r="E17" s="7">
        <v>0.36</v>
      </c>
      <c r="F17" s="7">
        <v>0.27100000000000002</v>
      </c>
      <c r="G17" s="7">
        <v>0.313</v>
      </c>
      <c r="H17" s="7">
        <v>0.13699999999999998</v>
      </c>
      <c r="I17" s="7">
        <v>0</v>
      </c>
      <c r="K17" s="7">
        <v>1130</v>
      </c>
      <c r="M17" s="7">
        <v>1.1379999999999999</v>
      </c>
    </row>
    <row r="18" spans="1:13" x14ac:dyDescent="0.3">
      <c r="A18" t="s">
        <v>17</v>
      </c>
      <c r="B18">
        <v>2003</v>
      </c>
      <c r="C18" s="7">
        <v>8.7999999999999995E-2</v>
      </c>
      <c r="D18" s="7">
        <v>0</v>
      </c>
      <c r="E18" s="7">
        <v>0.247</v>
      </c>
      <c r="F18" s="7">
        <v>0.377</v>
      </c>
      <c r="G18" s="7">
        <v>0.30599999999999994</v>
      </c>
      <c r="H18" s="7">
        <v>0.17399999999999999</v>
      </c>
      <c r="I18" s="7">
        <v>0</v>
      </c>
      <c r="K18" s="7">
        <v>1069</v>
      </c>
      <c r="M18" s="7">
        <v>1.1919999999999997</v>
      </c>
    </row>
    <row r="19" spans="1:13" x14ac:dyDescent="0.3">
      <c r="A19" t="s">
        <v>17</v>
      </c>
      <c r="B19">
        <v>2004</v>
      </c>
      <c r="C19" s="7">
        <v>0.14199999999999999</v>
      </c>
      <c r="D19" s="7">
        <v>6.5800000000000006E-4</v>
      </c>
      <c r="E19" s="7">
        <v>0.317</v>
      </c>
      <c r="F19" s="7">
        <v>0.51259499999999991</v>
      </c>
      <c r="G19" s="7">
        <v>0.29201499999999997</v>
      </c>
      <c r="H19" s="7">
        <v>0.23327900000000001</v>
      </c>
      <c r="I19" s="7">
        <v>0</v>
      </c>
      <c r="K19" s="7">
        <v>1290</v>
      </c>
      <c r="M19" s="7">
        <v>1.497547</v>
      </c>
    </row>
    <row r="20" spans="1:13" x14ac:dyDescent="0.3">
      <c r="A20" t="s">
        <v>17</v>
      </c>
      <c r="B20">
        <v>2005</v>
      </c>
      <c r="C20" s="7">
        <v>0.22700000000000001</v>
      </c>
      <c r="D20" s="7">
        <v>1.34E-3</v>
      </c>
      <c r="E20" s="7">
        <v>0.28799999999999998</v>
      </c>
      <c r="F20" s="7">
        <v>0.96000000000000008</v>
      </c>
      <c r="G20" s="7">
        <v>0.32583899999999993</v>
      </c>
      <c r="H20" s="7">
        <v>0.22320300000000001</v>
      </c>
      <c r="I20" s="7">
        <v>8.0897999999999998E-2</v>
      </c>
      <c r="K20" s="7">
        <v>1316</v>
      </c>
      <c r="M20" s="7">
        <v>2.1062799999999999</v>
      </c>
    </row>
    <row r="21" spans="1:13" x14ac:dyDescent="0.3">
      <c r="A21" t="s">
        <v>17</v>
      </c>
      <c r="B21">
        <v>2006</v>
      </c>
      <c r="C21" s="7">
        <v>0.36599999999999994</v>
      </c>
      <c r="D21" s="7">
        <v>1.6229999999999999E-3</v>
      </c>
      <c r="E21" s="7">
        <v>0.35899999999999999</v>
      </c>
      <c r="F21" s="7">
        <v>1.406247</v>
      </c>
      <c r="G21" s="7">
        <v>0.31915799999999994</v>
      </c>
      <c r="H21" s="7">
        <v>0.27399299999999999</v>
      </c>
      <c r="I21" s="7">
        <v>0.22638099999999997</v>
      </c>
      <c r="K21" s="7">
        <v>1269</v>
      </c>
      <c r="M21" s="7">
        <v>2.9524019999999997</v>
      </c>
    </row>
    <row r="22" spans="1:13" x14ac:dyDescent="0.3">
      <c r="A22" t="s">
        <v>17</v>
      </c>
      <c r="B22">
        <v>2007</v>
      </c>
      <c r="C22" s="7">
        <v>0.49099999999999999</v>
      </c>
      <c r="D22" s="7">
        <v>6.0580000000000018E-3</v>
      </c>
      <c r="E22" s="7">
        <v>0.38900000000000001</v>
      </c>
      <c r="F22" s="7">
        <v>1.8180109999999998</v>
      </c>
      <c r="G22" s="7">
        <v>0.29683299999999996</v>
      </c>
      <c r="H22" s="7">
        <v>0.28862299999999996</v>
      </c>
      <c r="I22" s="7">
        <v>0.19592099999999998</v>
      </c>
      <c r="K22" s="7">
        <v>1294</v>
      </c>
      <c r="M22" s="7">
        <v>3.4854459999999992</v>
      </c>
    </row>
    <row r="23" spans="1:13" x14ac:dyDescent="0.3">
      <c r="A23" t="s">
        <v>17</v>
      </c>
      <c r="B23">
        <v>2008</v>
      </c>
      <c r="C23" s="7">
        <v>0.6369999999999999</v>
      </c>
      <c r="D23" s="7">
        <v>4.1388000000000001E-2</v>
      </c>
      <c r="E23" s="7">
        <v>0.41</v>
      </c>
      <c r="F23" s="7">
        <v>2.4839849999999997</v>
      </c>
      <c r="G23" s="7">
        <v>0.369952</v>
      </c>
      <c r="H23" s="7">
        <v>0.33351300000000006</v>
      </c>
      <c r="I23" s="7">
        <v>0.140597</v>
      </c>
      <c r="K23" s="7">
        <v>1347</v>
      </c>
      <c r="M23" s="7">
        <v>4.4164349999999999</v>
      </c>
    </row>
    <row r="24" spans="1:13" x14ac:dyDescent="0.3">
      <c r="A24" t="s">
        <v>17</v>
      </c>
      <c r="B24">
        <v>2009</v>
      </c>
      <c r="C24" s="7">
        <v>0.99600000000000011</v>
      </c>
      <c r="D24" s="7">
        <v>0.16600800000000002</v>
      </c>
      <c r="E24" s="7">
        <v>0.32800000000000001</v>
      </c>
      <c r="F24" s="7">
        <v>2.6574</v>
      </c>
      <c r="G24" s="7">
        <v>0.46293499999999993</v>
      </c>
      <c r="H24" s="7">
        <v>0.46900999999999998</v>
      </c>
      <c r="I24" s="7">
        <v>0.36030199999999996</v>
      </c>
      <c r="K24" s="7">
        <v>1429</v>
      </c>
      <c r="M24" s="7">
        <v>5.4396550000000001</v>
      </c>
    </row>
    <row r="25" spans="1:13" x14ac:dyDescent="0.3">
      <c r="A25" t="s">
        <v>17</v>
      </c>
      <c r="B25">
        <v>2010</v>
      </c>
      <c r="C25" s="7">
        <v>1.2959000000000001</v>
      </c>
      <c r="D25" s="7">
        <v>0.58389999999999997</v>
      </c>
      <c r="E25" s="7">
        <v>0.312</v>
      </c>
      <c r="F25" s="7">
        <v>2.9784000000000002</v>
      </c>
      <c r="G25" s="7">
        <v>0.6533000000000001</v>
      </c>
      <c r="H25" s="7">
        <v>0.57000000000000006</v>
      </c>
      <c r="I25" s="7">
        <v>0.26500000000000001</v>
      </c>
      <c r="K25" s="7">
        <v>1356</v>
      </c>
      <c r="M25" s="7">
        <v>6.6584999999999992</v>
      </c>
    </row>
    <row r="26" spans="1:13" x14ac:dyDescent="0.3">
      <c r="A26" t="s">
        <v>17</v>
      </c>
      <c r="B26">
        <v>2011</v>
      </c>
      <c r="C26" s="7">
        <v>2.3185000000000007</v>
      </c>
      <c r="D26" s="7">
        <v>1.2122999999999999</v>
      </c>
      <c r="E26" s="7">
        <v>0.19600000000000001</v>
      </c>
      <c r="F26" s="7">
        <v>3.1328999999999998</v>
      </c>
      <c r="G26" s="7">
        <v>0.73439999999999983</v>
      </c>
      <c r="H26" s="7">
        <v>0.56399999999999995</v>
      </c>
      <c r="I26" s="7">
        <v>0.22589999999999999</v>
      </c>
      <c r="K26" s="7">
        <v>1227</v>
      </c>
      <c r="M26" s="7">
        <v>8.3839999999999986</v>
      </c>
    </row>
    <row r="27" spans="1:13" x14ac:dyDescent="0.3">
      <c r="A27" t="s">
        <v>17</v>
      </c>
      <c r="B27">
        <v>2012</v>
      </c>
      <c r="C27" s="7">
        <v>2.7592999999999996</v>
      </c>
      <c r="D27" s="7">
        <v>2.1536999999999997</v>
      </c>
      <c r="E27" s="7">
        <v>0.35699999999999998</v>
      </c>
      <c r="F27" s="7">
        <v>3.6844000000000006</v>
      </c>
      <c r="G27" s="7">
        <v>0.75939999999999996</v>
      </c>
      <c r="H27" s="7">
        <v>0.66349999999999998</v>
      </c>
      <c r="I27" s="7">
        <v>0.15</v>
      </c>
      <c r="K27" s="7">
        <v>1302</v>
      </c>
      <c r="M27" s="7">
        <v>10.527299999999999</v>
      </c>
    </row>
    <row r="28" spans="1:13" x14ac:dyDescent="0.3">
      <c r="A28" t="s">
        <v>17</v>
      </c>
      <c r="B28">
        <v>2013</v>
      </c>
      <c r="C28" s="7">
        <v>3.665</v>
      </c>
      <c r="D28" s="7">
        <v>2.64</v>
      </c>
      <c r="E28" s="7">
        <v>0.38</v>
      </c>
      <c r="F28" s="7">
        <v>3.3544999999999994</v>
      </c>
      <c r="G28" s="7">
        <v>0.78759999999999986</v>
      </c>
      <c r="H28" s="7">
        <v>0.77360000000000018</v>
      </c>
      <c r="I28" s="7">
        <v>0.12670000000000001</v>
      </c>
      <c r="K28" s="7">
        <v>1324</v>
      </c>
      <c r="M28" s="7">
        <v>11.727399999999998</v>
      </c>
    </row>
    <row r="29" spans="1:13" x14ac:dyDescent="0.3">
      <c r="A29" t="s">
        <v>17</v>
      </c>
      <c r="B29">
        <v>2014</v>
      </c>
      <c r="C29" s="7">
        <v>4.6153000000000004</v>
      </c>
      <c r="D29" s="7">
        <v>2.8864000000000001</v>
      </c>
      <c r="E29" s="7">
        <v>0.29220000000000007</v>
      </c>
      <c r="F29" s="7">
        <v>2.6315000000000004</v>
      </c>
      <c r="G29" s="7">
        <v>0.82569999999999988</v>
      </c>
      <c r="H29" s="7">
        <v>0.87150000000000016</v>
      </c>
      <c r="I29" s="7">
        <v>0.09</v>
      </c>
      <c r="K29" s="7">
        <v>1173</v>
      </c>
      <c r="M29" s="7">
        <v>12.212600000000002</v>
      </c>
    </row>
    <row r="30" spans="1:13" x14ac:dyDescent="0.3">
      <c r="A30" t="s">
        <v>17</v>
      </c>
      <c r="B30">
        <v>2015</v>
      </c>
      <c r="C30" s="7">
        <v>5.5739999999999998</v>
      </c>
      <c r="D30" s="7">
        <v>3.0565000000000002</v>
      </c>
      <c r="E30" s="7">
        <v>0.31840000000000007</v>
      </c>
      <c r="F30" s="7">
        <v>3.5540000000000003</v>
      </c>
      <c r="G30" s="7">
        <v>0.86150000000000015</v>
      </c>
      <c r="H30" s="7">
        <v>0.95940000000000003</v>
      </c>
      <c r="I30" s="7">
        <v>0.1298</v>
      </c>
      <c r="K30" s="7">
        <v>1099.0999999999999</v>
      </c>
      <c r="M30" s="7">
        <v>14.4536</v>
      </c>
    </row>
    <row r="31" spans="1:13" x14ac:dyDescent="0.3">
      <c r="A31" t="s">
        <v>17</v>
      </c>
      <c r="B31">
        <v>2016</v>
      </c>
      <c r="C31" s="7">
        <v>5.4195000000000002</v>
      </c>
      <c r="D31" s="7">
        <v>3.0953999999999997</v>
      </c>
      <c r="E31" s="7">
        <v>0.37000000000000022</v>
      </c>
      <c r="F31" s="7">
        <v>3.4710000000000005</v>
      </c>
      <c r="G31" s="7">
        <v>0.88129999999999997</v>
      </c>
      <c r="H31" s="7">
        <v>0.99329999999999996</v>
      </c>
      <c r="I31" s="7">
        <v>3.1199999999999999E-2</v>
      </c>
      <c r="K31" s="7">
        <v>1119.0999999999999</v>
      </c>
      <c r="M31" s="7">
        <v>14.261700000000001</v>
      </c>
    </row>
    <row r="32" spans="1:13" x14ac:dyDescent="0.3">
      <c r="A32" t="s">
        <v>17</v>
      </c>
      <c r="B32">
        <v>2017</v>
      </c>
      <c r="C32" s="7">
        <v>6.5206999999999997</v>
      </c>
      <c r="D32" s="7">
        <v>3.3079999999999994</v>
      </c>
      <c r="E32" s="7">
        <v>0.27010000000000012</v>
      </c>
      <c r="F32" s="7">
        <v>3.8164000000000002</v>
      </c>
      <c r="G32" s="7">
        <v>0.9163</v>
      </c>
      <c r="H32" s="7">
        <v>0.93830000000000013</v>
      </c>
      <c r="I32" s="7">
        <v>3.5599999999999993E-2</v>
      </c>
      <c r="K32" s="7">
        <v>1127.3</v>
      </c>
      <c r="M32" s="7">
        <v>15.805399999999999</v>
      </c>
    </row>
    <row r="33" spans="1:13" x14ac:dyDescent="0.3">
      <c r="A33" t="s">
        <v>17</v>
      </c>
      <c r="B33">
        <v>2018</v>
      </c>
      <c r="C33" s="7">
        <v>7.5740999999999996</v>
      </c>
      <c r="D33" s="7">
        <v>3.9035359999999995</v>
      </c>
      <c r="E33" s="7">
        <v>0.29229999999999995</v>
      </c>
      <c r="F33" s="7">
        <v>3.4842999999999997</v>
      </c>
      <c r="G33" s="7">
        <v>0.90910000000000013</v>
      </c>
      <c r="H33" s="7">
        <v>0.94489999999999996</v>
      </c>
      <c r="I33" s="7">
        <v>7.4200000000000002E-2</v>
      </c>
      <c r="K33" s="7">
        <v>1015.3</v>
      </c>
      <c r="M33" s="7">
        <v>17.182435999999999</v>
      </c>
    </row>
    <row r="34" spans="1:13" x14ac:dyDescent="0.3">
      <c r="A34" t="s">
        <v>17</v>
      </c>
      <c r="B34">
        <v>2019</v>
      </c>
      <c r="C34" s="7">
        <v>9.7554000000000034</v>
      </c>
      <c r="D34" s="7">
        <v>4.2523950000000008</v>
      </c>
      <c r="E34" s="7">
        <v>0.30099999999999999</v>
      </c>
      <c r="F34" s="7">
        <v>3.2913000000000001</v>
      </c>
      <c r="G34" s="7">
        <v>0.85629999999999995</v>
      </c>
      <c r="H34" s="7">
        <v>0.94640000000000002</v>
      </c>
      <c r="I34" s="7">
        <v>7.1400000000000005E-2</v>
      </c>
      <c r="K34" s="7">
        <v>879.2</v>
      </c>
      <c r="M34" s="7">
        <v>19.474195000000009</v>
      </c>
    </row>
    <row r="35" spans="1:13" x14ac:dyDescent="0.3">
      <c r="A35" t="s">
        <v>17</v>
      </c>
      <c r="B35">
        <v>2020</v>
      </c>
      <c r="C35" s="7">
        <v>12.818600000000004</v>
      </c>
      <c r="D35" s="7">
        <v>5.1126909999999999</v>
      </c>
      <c r="E35" s="7">
        <v>0.26689999999999986</v>
      </c>
      <c r="F35" s="7">
        <v>3.3193000000000001</v>
      </c>
      <c r="G35" s="7">
        <v>0.90380000000000005</v>
      </c>
      <c r="H35" s="7">
        <v>1.0147000000000002</v>
      </c>
      <c r="I35" s="7">
        <v>2.4700000000000003E-2</v>
      </c>
      <c r="J35" s="10"/>
      <c r="K35" s="7">
        <v>1047.7</v>
      </c>
      <c r="M35" s="7">
        <v>23.460691000000001</v>
      </c>
    </row>
    <row r="36" spans="1:13" x14ac:dyDescent="0.3">
      <c r="A36" t="s">
        <v>17</v>
      </c>
      <c r="B36">
        <v>2021</v>
      </c>
      <c r="C36" s="7">
        <v>11.997600000000002</v>
      </c>
      <c r="D36" s="7">
        <v>5.6226999999999991</v>
      </c>
      <c r="E36" s="7">
        <v>0.41809999999999992</v>
      </c>
      <c r="F36" s="7">
        <v>2.7634000000000003</v>
      </c>
      <c r="G36" s="7">
        <v>0.94189999999999996</v>
      </c>
      <c r="H36" s="7">
        <v>0.98309999999999986</v>
      </c>
      <c r="I36" s="7">
        <v>1.46E-2</v>
      </c>
      <c r="J36" s="10"/>
      <c r="K36" s="7">
        <v>931.7</v>
      </c>
      <c r="M36" s="7">
        <v>22.741400000000002</v>
      </c>
    </row>
    <row r="37" spans="1:13" x14ac:dyDescent="0.3">
      <c r="A37" t="s">
        <v>17</v>
      </c>
      <c r="B37">
        <v>2022</v>
      </c>
      <c r="C37" s="7">
        <v>12.352600000000001</v>
      </c>
      <c r="D37" s="7">
        <v>6.8788</v>
      </c>
      <c r="E37" s="7">
        <v>0.27110000000000012</v>
      </c>
      <c r="F37" s="7">
        <v>2.8427000000000002</v>
      </c>
      <c r="G37" s="7">
        <v>1.0001</v>
      </c>
      <c r="H37" s="7">
        <v>1.0119</v>
      </c>
      <c r="I37" s="7">
        <v>7.1199999999999986E-2</v>
      </c>
      <c r="J37" s="10"/>
      <c r="K37" s="7">
        <v>1374.6</v>
      </c>
      <c r="M37" s="7">
        <v>24.428400000000003</v>
      </c>
    </row>
    <row r="38" spans="1:13" x14ac:dyDescent="0.3">
      <c r="A38" t="s">
        <v>17</v>
      </c>
      <c r="B38">
        <v>2023</v>
      </c>
      <c r="C38" s="7">
        <v>15.443899999999998</v>
      </c>
      <c r="D38" s="7">
        <v>7.82</v>
      </c>
      <c r="E38" s="7">
        <v>0.40660000000000013</v>
      </c>
      <c r="F38" s="7">
        <v>1.7851000000000001</v>
      </c>
      <c r="G38" s="7">
        <v>0.96619999999999995</v>
      </c>
      <c r="H38" s="7">
        <v>1.0469999999999999</v>
      </c>
      <c r="I38" s="7">
        <v>4.0999999999999995E-3</v>
      </c>
      <c r="J38" s="10"/>
      <c r="K38" s="7">
        <v>1249.3</v>
      </c>
      <c r="M38" s="7">
        <v>27.472900000000003</v>
      </c>
    </row>
    <row r="39" spans="1:13" x14ac:dyDescent="0.3">
      <c r="A39" t="s">
        <v>17</v>
      </c>
      <c r="B39">
        <v>2024</v>
      </c>
      <c r="C39" s="7">
        <v>13.975000000000001</v>
      </c>
      <c r="D39" s="7">
        <v>8</v>
      </c>
      <c r="E39" s="7">
        <v>0.55249999999999955</v>
      </c>
      <c r="F39" s="7">
        <v>1.4537999999999998</v>
      </c>
      <c r="G39" s="7">
        <v>1.0466</v>
      </c>
      <c r="H39" s="7">
        <v>0.88629999999999998</v>
      </c>
      <c r="I39" s="7">
        <v>2.8E-3</v>
      </c>
      <c r="J39" s="10"/>
      <c r="K39" s="7">
        <v>1066.9000000000001</v>
      </c>
      <c r="M39" s="7">
        <v>25.917000000000002</v>
      </c>
    </row>
    <row r="40" spans="1:13" x14ac:dyDescent="0.3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x14ac:dyDescent="0.3">
      <c r="C41" s="7"/>
      <c r="D41" s="7"/>
      <c r="E41" s="7"/>
      <c r="F41" s="7"/>
      <c r="G41" s="7"/>
      <c r="H41" s="7"/>
      <c r="I41" s="7"/>
      <c r="J41" s="10"/>
      <c r="K41" s="7"/>
      <c r="M41" s="7"/>
    </row>
    <row r="42" spans="1:13" x14ac:dyDescent="0.3">
      <c r="C42" s="10"/>
      <c r="D42" s="10"/>
      <c r="E42" s="10"/>
      <c r="F42" s="10"/>
      <c r="G42" s="10"/>
      <c r="H42" s="10"/>
      <c r="I42" s="10"/>
      <c r="J42" s="10"/>
      <c r="K42" s="7"/>
    </row>
    <row r="43" spans="1:13" x14ac:dyDescent="0.3">
      <c r="C43" s="10"/>
    </row>
    <row r="72" spans="3:9" x14ac:dyDescent="0.3">
      <c r="E72" s="2"/>
      <c r="F72" s="2"/>
      <c r="G72" s="2"/>
      <c r="I72" s="2"/>
    </row>
    <row r="77" spans="3:9" x14ac:dyDescent="0.3">
      <c r="C77" s="7">
        <v>13.975000000000001</v>
      </c>
      <c r="D77" s="7">
        <v>8</v>
      </c>
      <c r="E77" s="7">
        <v>0.55249999999999955</v>
      </c>
      <c r="F77" s="7">
        <v>1.4537999999999998</v>
      </c>
      <c r="G77" s="7">
        <v>1.0466</v>
      </c>
      <c r="H77" s="7">
        <v>0.88629999999999998</v>
      </c>
      <c r="I77" s="7">
        <v>2.8E-3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M39"/>
  <sheetViews>
    <sheetView zoomScaleNormal="100" workbookViewId="0">
      <selection activeCell="M39" sqref="M39"/>
    </sheetView>
  </sheetViews>
  <sheetFormatPr defaultColWidth="9.109375" defaultRowHeight="14.4" x14ac:dyDescent="0.3"/>
  <cols>
    <col min="3" max="3" width="9.6640625" bestFit="1" customWidth="1"/>
  </cols>
  <sheetData>
    <row r="1" spans="1:11" ht="18" x14ac:dyDescent="0.35">
      <c r="A1" s="1" t="s">
        <v>179</v>
      </c>
    </row>
    <row r="4" spans="1:11" x14ac:dyDescent="0.3">
      <c r="C4" t="s">
        <v>21</v>
      </c>
      <c r="D4" t="s">
        <v>22</v>
      </c>
    </row>
    <row r="5" spans="1:11" x14ac:dyDescent="0.3">
      <c r="B5">
        <v>1990</v>
      </c>
      <c r="C5" s="11">
        <v>0</v>
      </c>
      <c r="D5" s="11">
        <v>7.0000000000000001E-3</v>
      </c>
      <c r="F5">
        <v>7</v>
      </c>
      <c r="H5">
        <v>0</v>
      </c>
      <c r="J5">
        <v>7</v>
      </c>
      <c r="K5">
        <v>0</v>
      </c>
    </row>
    <row r="6" spans="1:11" x14ac:dyDescent="0.3">
      <c r="B6">
        <v>1991</v>
      </c>
      <c r="C6" s="11">
        <v>0</v>
      </c>
      <c r="D6" s="11">
        <v>8.0000000000000002E-3</v>
      </c>
      <c r="F6">
        <v>8</v>
      </c>
      <c r="H6">
        <v>0</v>
      </c>
      <c r="J6">
        <v>8</v>
      </c>
      <c r="K6">
        <v>0</v>
      </c>
    </row>
    <row r="7" spans="1:11" x14ac:dyDescent="0.3">
      <c r="B7">
        <v>1992</v>
      </c>
      <c r="C7" s="11">
        <v>0</v>
      </c>
      <c r="D7" s="11">
        <v>8.9999999999999993E-3</v>
      </c>
      <c r="F7">
        <v>9</v>
      </c>
      <c r="H7">
        <v>0</v>
      </c>
      <c r="J7">
        <v>9</v>
      </c>
      <c r="K7">
        <v>0</v>
      </c>
    </row>
    <row r="8" spans="1:11" x14ac:dyDescent="0.3">
      <c r="B8">
        <v>1993</v>
      </c>
      <c r="C8" s="11">
        <v>0</v>
      </c>
      <c r="D8" s="11">
        <v>8.0000000000000002E-3</v>
      </c>
      <c r="F8">
        <v>8</v>
      </c>
      <c r="H8">
        <v>0</v>
      </c>
      <c r="J8">
        <v>8</v>
      </c>
      <c r="K8">
        <v>0</v>
      </c>
    </row>
    <row r="9" spans="1:11" x14ac:dyDescent="0.3">
      <c r="B9">
        <v>1994</v>
      </c>
      <c r="C9" s="11">
        <v>0</v>
      </c>
      <c r="D9" s="11">
        <v>8.9999999999999993E-3</v>
      </c>
      <c r="F9">
        <v>9</v>
      </c>
      <c r="H9">
        <v>0</v>
      </c>
      <c r="J9">
        <v>9</v>
      </c>
      <c r="K9">
        <v>0</v>
      </c>
    </row>
    <row r="10" spans="1:11" x14ac:dyDescent="0.3">
      <c r="B10">
        <v>1995</v>
      </c>
      <c r="C10" s="11">
        <v>0</v>
      </c>
      <c r="D10" s="11">
        <v>8.9999999999999993E-3</v>
      </c>
      <c r="F10">
        <v>9</v>
      </c>
      <c r="H10">
        <v>0</v>
      </c>
      <c r="J10">
        <v>9</v>
      </c>
      <c r="K10">
        <v>0</v>
      </c>
    </row>
    <row r="11" spans="1:11" x14ac:dyDescent="0.3">
      <c r="B11">
        <v>1996</v>
      </c>
      <c r="C11" s="11">
        <v>0</v>
      </c>
      <c r="D11" s="11">
        <v>8.0000000000000002E-3</v>
      </c>
      <c r="F11">
        <v>8</v>
      </c>
      <c r="H11">
        <v>0</v>
      </c>
      <c r="J11">
        <v>8</v>
      </c>
      <c r="K11">
        <v>0</v>
      </c>
    </row>
    <row r="12" spans="1:11" x14ac:dyDescent="0.3">
      <c r="B12">
        <v>1997</v>
      </c>
      <c r="C12" s="11">
        <v>0</v>
      </c>
      <c r="D12" s="11">
        <v>8.0000000000000002E-3</v>
      </c>
      <c r="F12">
        <v>8</v>
      </c>
      <c r="H12">
        <v>0</v>
      </c>
      <c r="J12">
        <v>8</v>
      </c>
      <c r="K12">
        <v>0</v>
      </c>
    </row>
    <row r="13" spans="1:11" x14ac:dyDescent="0.3">
      <c r="B13">
        <v>1998</v>
      </c>
      <c r="C13" s="11">
        <v>0</v>
      </c>
      <c r="D13" s="11">
        <v>1.0999999999999999E-2</v>
      </c>
      <c r="F13">
        <v>11</v>
      </c>
      <c r="H13">
        <v>0</v>
      </c>
      <c r="J13">
        <v>11</v>
      </c>
      <c r="K13">
        <v>0</v>
      </c>
    </row>
    <row r="14" spans="1:11" x14ac:dyDescent="0.3">
      <c r="B14">
        <v>1999</v>
      </c>
      <c r="C14" s="11">
        <v>0</v>
      </c>
      <c r="D14" s="11">
        <v>1.2999999999999999E-2</v>
      </c>
      <c r="F14">
        <v>13</v>
      </c>
      <c r="H14">
        <v>0</v>
      </c>
      <c r="J14">
        <v>13</v>
      </c>
      <c r="K14">
        <v>0</v>
      </c>
    </row>
    <row r="15" spans="1:11" x14ac:dyDescent="0.3">
      <c r="B15">
        <v>2000</v>
      </c>
      <c r="C15" s="11">
        <v>0</v>
      </c>
      <c r="D15" s="11">
        <v>1.6E-2</v>
      </c>
      <c r="F15">
        <v>14</v>
      </c>
      <c r="H15">
        <v>2</v>
      </c>
      <c r="J15">
        <v>14</v>
      </c>
      <c r="K15">
        <v>2</v>
      </c>
    </row>
    <row r="16" spans="1:11" x14ac:dyDescent="0.3">
      <c r="B16">
        <v>2001</v>
      </c>
      <c r="C16" s="11">
        <v>0</v>
      </c>
      <c r="D16" s="11">
        <v>3.6999999999999998E-2</v>
      </c>
      <c r="F16">
        <v>35</v>
      </c>
      <c r="H16">
        <v>2</v>
      </c>
      <c r="J16">
        <v>35</v>
      </c>
      <c r="K16">
        <v>2</v>
      </c>
    </row>
    <row r="17" spans="2:11" x14ac:dyDescent="0.3">
      <c r="B17">
        <v>2002</v>
      </c>
      <c r="C17" s="11">
        <v>0</v>
      </c>
      <c r="D17" s="11">
        <v>5.7000000000000002E-2</v>
      </c>
      <c r="F17">
        <v>55</v>
      </c>
      <c r="H17">
        <v>2</v>
      </c>
      <c r="J17">
        <v>55</v>
      </c>
      <c r="K17">
        <v>2</v>
      </c>
    </row>
    <row r="18" spans="2:11" x14ac:dyDescent="0.3">
      <c r="B18">
        <v>2003</v>
      </c>
      <c r="C18" s="11">
        <v>0</v>
      </c>
      <c r="D18" s="11">
        <v>8.7999999999999995E-2</v>
      </c>
      <c r="F18">
        <v>86</v>
      </c>
      <c r="H18">
        <v>2</v>
      </c>
      <c r="J18">
        <v>86</v>
      </c>
      <c r="K18">
        <v>2</v>
      </c>
    </row>
    <row r="19" spans="2:11" x14ac:dyDescent="0.3">
      <c r="B19">
        <v>2004</v>
      </c>
      <c r="C19" s="11">
        <v>0</v>
      </c>
      <c r="D19" s="11">
        <v>0.14199999999999999</v>
      </c>
      <c r="F19">
        <v>139</v>
      </c>
      <c r="H19">
        <v>3</v>
      </c>
      <c r="J19">
        <v>139</v>
      </c>
      <c r="K19">
        <v>3</v>
      </c>
    </row>
    <row r="20" spans="2:11" x14ac:dyDescent="0.3">
      <c r="B20">
        <v>2005</v>
      </c>
      <c r="C20" s="11">
        <v>0</v>
      </c>
      <c r="D20" s="11">
        <v>0.22700000000000001</v>
      </c>
      <c r="F20">
        <v>225</v>
      </c>
      <c r="H20">
        <v>2</v>
      </c>
      <c r="J20">
        <v>225</v>
      </c>
      <c r="K20">
        <v>2</v>
      </c>
    </row>
    <row r="21" spans="2:11" x14ac:dyDescent="0.3">
      <c r="B21">
        <v>2006</v>
      </c>
      <c r="C21" s="11">
        <v>0</v>
      </c>
      <c r="D21" s="11">
        <v>0.36599999999999999</v>
      </c>
      <c r="F21">
        <v>363</v>
      </c>
      <c r="H21">
        <v>3</v>
      </c>
      <c r="J21">
        <v>363</v>
      </c>
      <c r="K21">
        <v>3</v>
      </c>
    </row>
    <row r="22" spans="2:11" x14ac:dyDescent="0.3">
      <c r="B22">
        <v>2007</v>
      </c>
      <c r="C22" s="11">
        <v>0</v>
      </c>
      <c r="D22" s="11">
        <v>0.49099999999999999</v>
      </c>
      <c r="F22">
        <v>485</v>
      </c>
      <c r="H22">
        <v>6</v>
      </c>
      <c r="J22">
        <v>485</v>
      </c>
      <c r="K22">
        <v>6</v>
      </c>
    </row>
    <row r="23" spans="2:11" x14ac:dyDescent="0.3">
      <c r="B23">
        <v>2008</v>
      </c>
      <c r="C23" s="11">
        <v>0</v>
      </c>
      <c r="D23" s="11">
        <v>0.63700000000000001</v>
      </c>
      <c r="F23">
        <v>631</v>
      </c>
      <c r="H23">
        <v>6</v>
      </c>
      <c r="J23">
        <v>631</v>
      </c>
      <c r="K23">
        <v>6</v>
      </c>
    </row>
    <row r="24" spans="2:11" x14ac:dyDescent="0.3">
      <c r="B24">
        <v>2009</v>
      </c>
      <c r="C24" s="11">
        <v>8.2000000000000003E-2</v>
      </c>
      <c r="D24" s="11">
        <v>0.91400000000000003</v>
      </c>
      <c r="F24">
        <v>905</v>
      </c>
      <c r="G24">
        <v>82</v>
      </c>
      <c r="H24">
        <v>9</v>
      </c>
      <c r="J24">
        <v>987</v>
      </c>
      <c r="K24">
        <v>9</v>
      </c>
    </row>
    <row r="25" spans="2:11" x14ac:dyDescent="0.3">
      <c r="B25">
        <v>2010</v>
      </c>
      <c r="C25" s="11">
        <v>0.19</v>
      </c>
      <c r="D25" s="11">
        <v>1.1020000000000001</v>
      </c>
      <c r="F25">
        <v>1091</v>
      </c>
      <c r="G25">
        <v>190</v>
      </c>
      <c r="H25">
        <v>11</v>
      </c>
      <c r="J25">
        <v>1281</v>
      </c>
      <c r="K25">
        <v>11</v>
      </c>
    </row>
    <row r="26" spans="2:11" x14ac:dyDescent="0.3">
      <c r="B26">
        <v>2011</v>
      </c>
      <c r="C26" s="11">
        <v>0.70899999999999996</v>
      </c>
      <c r="D26" s="11">
        <v>1.603</v>
      </c>
      <c r="F26">
        <v>1589</v>
      </c>
      <c r="G26">
        <v>709</v>
      </c>
      <c r="H26">
        <v>14</v>
      </c>
      <c r="J26">
        <v>2298</v>
      </c>
      <c r="K26">
        <v>14</v>
      </c>
    </row>
    <row r="27" spans="2:11" x14ac:dyDescent="0.3">
      <c r="B27">
        <v>2012</v>
      </c>
      <c r="C27" s="11">
        <v>0.85399999999999998</v>
      </c>
      <c r="D27" s="11">
        <v>1.9053</v>
      </c>
      <c r="F27">
        <v>1887.1</v>
      </c>
      <c r="G27">
        <v>854</v>
      </c>
      <c r="H27">
        <v>18.2</v>
      </c>
      <c r="J27">
        <v>2741.1</v>
      </c>
      <c r="K27">
        <v>18.2</v>
      </c>
    </row>
    <row r="28" spans="2:11" x14ac:dyDescent="0.3">
      <c r="B28">
        <v>2013</v>
      </c>
      <c r="C28" s="11">
        <v>1.54</v>
      </c>
      <c r="D28" s="11">
        <v>2.125</v>
      </c>
      <c r="F28">
        <v>2107.8000000000002</v>
      </c>
      <c r="G28">
        <v>1540</v>
      </c>
      <c r="H28">
        <v>17.2</v>
      </c>
      <c r="J28">
        <v>3647.8</v>
      </c>
      <c r="K28">
        <v>17.2</v>
      </c>
    </row>
    <row r="29" spans="2:11" x14ac:dyDescent="0.3">
      <c r="B29">
        <v>2014</v>
      </c>
      <c r="C29" s="11">
        <v>2.2161999999999997</v>
      </c>
      <c r="D29" s="11">
        <v>2.3991000000000002</v>
      </c>
      <c r="F29">
        <v>2380.1000000000004</v>
      </c>
      <c r="G29">
        <v>2216.1999999999998</v>
      </c>
      <c r="H29">
        <v>19</v>
      </c>
      <c r="J29">
        <v>4596.3</v>
      </c>
      <c r="K29">
        <v>19</v>
      </c>
    </row>
    <row r="30" spans="2:11" x14ac:dyDescent="0.3">
      <c r="B30">
        <v>2015</v>
      </c>
      <c r="C30" s="11">
        <v>2.6132</v>
      </c>
      <c r="D30" s="11">
        <v>2.9608000000000003</v>
      </c>
      <c r="F30">
        <v>2939.3</v>
      </c>
      <c r="G30">
        <v>2613.1999999999998</v>
      </c>
      <c r="H30">
        <v>21.5</v>
      </c>
      <c r="J30">
        <v>5552.5</v>
      </c>
      <c r="K30">
        <v>21.5</v>
      </c>
    </row>
    <row r="31" spans="2:11" x14ac:dyDescent="0.3">
      <c r="B31">
        <v>2016</v>
      </c>
      <c r="C31" s="11">
        <v>2.3900999999999999</v>
      </c>
      <c r="D31" s="11">
        <v>3.0293999999999999</v>
      </c>
      <c r="F31">
        <v>3007.4</v>
      </c>
      <c r="G31">
        <v>2390.1</v>
      </c>
      <c r="H31">
        <v>22</v>
      </c>
      <c r="J31">
        <v>5397.5</v>
      </c>
      <c r="K31">
        <v>22</v>
      </c>
    </row>
    <row r="32" spans="2:11" x14ac:dyDescent="0.3">
      <c r="B32">
        <v>2017</v>
      </c>
      <c r="C32" s="11">
        <v>2.8704000000000001</v>
      </c>
      <c r="D32" s="11">
        <v>3.6502999999999997</v>
      </c>
      <c r="F32">
        <v>3615.9999999999995</v>
      </c>
      <c r="G32">
        <v>2870.4</v>
      </c>
      <c r="H32">
        <v>34.299999999999997</v>
      </c>
      <c r="J32">
        <v>6486.4</v>
      </c>
      <c r="K32">
        <v>34.299999999999997</v>
      </c>
    </row>
    <row r="33" spans="2:13" x14ac:dyDescent="0.3">
      <c r="B33">
        <v>2018</v>
      </c>
      <c r="C33" s="11">
        <v>3.4110999999999998</v>
      </c>
      <c r="D33" s="11">
        <v>4.1630000000000003</v>
      </c>
      <c r="F33">
        <v>4121.8999999999996</v>
      </c>
      <c r="G33">
        <v>3411.1</v>
      </c>
      <c r="H33">
        <v>41.1</v>
      </c>
      <c r="J33">
        <v>7533</v>
      </c>
      <c r="K33">
        <v>41.1</v>
      </c>
    </row>
    <row r="34" spans="2:13" x14ac:dyDescent="0.3">
      <c r="B34">
        <v>2019</v>
      </c>
      <c r="C34" s="11">
        <v>4.7941000000000003</v>
      </c>
      <c r="D34" s="11">
        <v>4.9613000000000005</v>
      </c>
      <c r="F34">
        <v>4901.5</v>
      </c>
      <c r="G34">
        <v>4794.1000000000004</v>
      </c>
      <c r="H34">
        <v>59.8</v>
      </c>
      <c r="J34">
        <v>9695.6</v>
      </c>
      <c r="K34">
        <v>59.8</v>
      </c>
    </row>
    <row r="35" spans="2:13" x14ac:dyDescent="0.3">
      <c r="B35">
        <v>2020</v>
      </c>
      <c r="C35" s="11">
        <v>6.9737</v>
      </c>
      <c r="D35" s="11">
        <v>5.8449000000000009</v>
      </c>
      <c r="F35">
        <v>5775.8</v>
      </c>
      <c r="G35">
        <v>6973.7</v>
      </c>
      <c r="H35">
        <v>69.099999999999994</v>
      </c>
      <c r="J35">
        <v>12749.5</v>
      </c>
      <c r="K35">
        <v>69.099999999999994</v>
      </c>
    </row>
    <row r="36" spans="2:13" x14ac:dyDescent="0.3">
      <c r="B36">
        <v>2021</v>
      </c>
      <c r="C36" s="11">
        <v>6.9261999999999997</v>
      </c>
      <c r="D36" s="11">
        <v>5.0714000000000006</v>
      </c>
      <c r="F36">
        <v>5052.5000000000009</v>
      </c>
      <c r="G36">
        <v>6926.2</v>
      </c>
      <c r="H36">
        <v>18.899999999999999</v>
      </c>
      <c r="J36">
        <v>11978.7</v>
      </c>
      <c r="K36">
        <v>18.899999999999999</v>
      </c>
    </row>
    <row r="37" spans="2:13" x14ac:dyDescent="0.3">
      <c r="B37">
        <v>2022</v>
      </c>
      <c r="C37" s="11">
        <v>6.6518000000000006</v>
      </c>
      <c r="D37" s="11">
        <v>5.7008000000000001</v>
      </c>
      <c r="F37">
        <v>5678.9000000000005</v>
      </c>
      <c r="G37">
        <v>6651.8</v>
      </c>
      <c r="H37">
        <v>21.9</v>
      </c>
      <c r="J37">
        <v>12330.7</v>
      </c>
      <c r="K37">
        <v>21.9</v>
      </c>
    </row>
    <row r="38" spans="2:13" x14ac:dyDescent="0.3">
      <c r="B38">
        <v>2023</v>
      </c>
      <c r="C38" s="11">
        <v>8.0396999999999998</v>
      </c>
      <c r="D38" s="11">
        <v>7.4041999999999994</v>
      </c>
      <c r="F38">
        <v>7377.9</v>
      </c>
      <c r="G38">
        <v>8039.7</v>
      </c>
      <c r="H38">
        <v>26.3</v>
      </c>
      <c r="J38">
        <v>15417.599999999999</v>
      </c>
      <c r="K38">
        <v>26.3</v>
      </c>
      <c r="M38" s="11">
        <v>2.2970571428571427</v>
      </c>
    </row>
    <row r="39" spans="2:13" x14ac:dyDescent="0.3">
      <c r="B39">
        <v>2024</v>
      </c>
      <c r="C39" s="11">
        <v>7.1960061199441343</v>
      </c>
      <c r="D39" s="11">
        <v>6.7789938800558671</v>
      </c>
      <c r="F39">
        <v>6752.6938800558673</v>
      </c>
      <c r="G39">
        <v>7196.0061199441343</v>
      </c>
      <c r="H39">
        <v>26.3</v>
      </c>
      <c r="J39">
        <v>13948.7</v>
      </c>
      <c r="K39">
        <v>26.3</v>
      </c>
      <c r="M39" s="11">
        <v>2.0560017485554667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N41"/>
  <sheetViews>
    <sheetView zoomScaleNormal="100" workbookViewId="0"/>
  </sheetViews>
  <sheetFormatPr defaultColWidth="9.109375" defaultRowHeight="14.4" x14ac:dyDescent="0.3"/>
  <cols>
    <col min="5" max="5" width="12.6640625" customWidth="1"/>
    <col min="7" max="7" width="11.44140625" customWidth="1"/>
    <col min="8" max="8" width="14.44140625" customWidth="1"/>
    <col min="10" max="10" width="14.6640625" bestFit="1" customWidth="1"/>
    <col min="11" max="11" width="11.33203125" customWidth="1"/>
  </cols>
  <sheetData>
    <row r="1" spans="1:13" ht="18" x14ac:dyDescent="0.35">
      <c r="A1" s="1" t="s">
        <v>180</v>
      </c>
    </row>
    <row r="4" spans="1:13" s="2" customFormat="1" ht="36.75" customHeight="1" x14ac:dyDescent="0.3">
      <c r="C4" s="2" t="s">
        <v>92</v>
      </c>
      <c r="D4" s="2" t="s">
        <v>23</v>
      </c>
      <c r="E4" s="2" t="s">
        <v>93</v>
      </c>
      <c r="F4" s="2" t="s">
        <v>91</v>
      </c>
      <c r="G4" s="2" t="s">
        <v>94</v>
      </c>
      <c r="H4" s="2" t="s">
        <v>95</v>
      </c>
      <c r="I4" s="2" t="s">
        <v>19</v>
      </c>
      <c r="J4" s="2" t="s">
        <v>119</v>
      </c>
      <c r="K4" s="2" t="s">
        <v>188</v>
      </c>
      <c r="M4" s="2" t="s">
        <v>140</v>
      </c>
    </row>
    <row r="5" spans="1:13" x14ac:dyDescent="0.3">
      <c r="B5">
        <v>1990</v>
      </c>
      <c r="C5" s="11">
        <v>5.5</v>
      </c>
      <c r="D5" s="11">
        <v>1.401</v>
      </c>
      <c r="E5" s="11">
        <v>0</v>
      </c>
      <c r="F5" s="11">
        <v>0</v>
      </c>
      <c r="G5" s="11">
        <v>0</v>
      </c>
      <c r="H5" s="11">
        <v>0</v>
      </c>
      <c r="I5" s="11">
        <v>5.0000000000000001E-3</v>
      </c>
      <c r="J5" s="11">
        <v>7.2350000000000003</v>
      </c>
      <c r="K5" s="11">
        <v>0</v>
      </c>
      <c r="M5" s="11">
        <v>14.141</v>
      </c>
    </row>
    <row r="6" spans="1:13" x14ac:dyDescent="0.3">
      <c r="B6">
        <v>1991</v>
      </c>
      <c r="C6" s="11">
        <v>5.4850000000000003</v>
      </c>
      <c r="D6" s="11">
        <v>1.401</v>
      </c>
      <c r="E6" s="11">
        <v>0</v>
      </c>
      <c r="F6" s="11">
        <v>0</v>
      </c>
      <c r="G6" s="11">
        <v>0</v>
      </c>
      <c r="H6" s="11">
        <v>0</v>
      </c>
      <c r="I6" s="11">
        <v>5.0000000000000001E-3</v>
      </c>
      <c r="J6" s="11">
        <v>7.2069999999999999</v>
      </c>
      <c r="K6" s="11">
        <v>0</v>
      </c>
      <c r="M6" s="11">
        <v>14.097999999999999</v>
      </c>
    </row>
    <row r="7" spans="1:13" x14ac:dyDescent="0.3">
      <c r="B7">
        <v>1992</v>
      </c>
      <c r="C7" s="11">
        <v>5.4850000000000003</v>
      </c>
      <c r="D7" s="11">
        <v>1.401</v>
      </c>
      <c r="E7" s="11">
        <v>0</v>
      </c>
      <c r="F7" s="11">
        <v>0</v>
      </c>
      <c r="G7" s="11">
        <v>0</v>
      </c>
      <c r="H7" s="11">
        <v>0</v>
      </c>
      <c r="I7" s="11">
        <v>5.0000000000000001E-3</v>
      </c>
      <c r="J7" s="11">
        <v>7.1479999999999997</v>
      </c>
      <c r="K7" s="11">
        <v>0</v>
      </c>
      <c r="M7" s="11">
        <v>14.039</v>
      </c>
    </row>
    <row r="8" spans="1:13" x14ac:dyDescent="0.3">
      <c r="B8">
        <v>1993</v>
      </c>
      <c r="C8" s="11">
        <v>5.4850000000000003</v>
      </c>
      <c r="D8" s="11">
        <v>1.4019999999999999</v>
      </c>
      <c r="E8" s="11">
        <v>0</v>
      </c>
      <c r="F8" s="11">
        <v>0</v>
      </c>
      <c r="G8" s="11">
        <v>0</v>
      </c>
      <c r="H8" s="11">
        <v>0</v>
      </c>
      <c r="I8" s="11">
        <v>5.0000000000000001E-3</v>
      </c>
      <c r="J8" s="11">
        <v>7.1609999999999996</v>
      </c>
      <c r="K8" s="11">
        <v>0</v>
      </c>
      <c r="M8" s="11">
        <v>14.053000000000001</v>
      </c>
    </row>
    <row r="9" spans="1:13" x14ac:dyDescent="0.3">
      <c r="B9">
        <v>1994</v>
      </c>
      <c r="C9" s="11">
        <v>5.5279999999999996</v>
      </c>
      <c r="D9" s="11">
        <v>1.4019999999999999</v>
      </c>
      <c r="E9" s="11">
        <v>0</v>
      </c>
      <c r="F9" s="11">
        <v>0</v>
      </c>
      <c r="G9" s="11">
        <v>0</v>
      </c>
      <c r="H9" s="11">
        <v>0</v>
      </c>
      <c r="I9" s="11">
        <v>5.0000000000000001E-3</v>
      </c>
      <c r="J9" s="11">
        <v>7.9640000000000004</v>
      </c>
      <c r="K9" s="11">
        <v>0</v>
      </c>
      <c r="M9" s="11">
        <v>14.899000000000001</v>
      </c>
    </row>
    <row r="10" spans="1:13" x14ac:dyDescent="0.3">
      <c r="B10">
        <v>1995</v>
      </c>
      <c r="C10" s="11">
        <v>5.6319999999999997</v>
      </c>
      <c r="D10" s="11">
        <v>1.403</v>
      </c>
      <c r="E10" s="11">
        <v>0</v>
      </c>
      <c r="F10" s="11">
        <v>0</v>
      </c>
      <c r="G10" s="11">
        <v>0</v>
      </c>
      <c r="H10" s="11">
        <v>0</v>
      </c>
      <c r="I10" s="11">
        <v>5.0000000000000001E-3</v>
      </c>
      <c r="J10" s="11">
        <v>7.8769999999999998</v>
      </c>
      <c r="K10" s="11">
        <v>0</v>
      </c>
      <c r="M10" s="11">
        <v>14.917</v>
      </c>
    </row>
    <row r="11" spans="1:13" x14ac:dyDescent="0.3">
      <c r="B11">
        <v>1996</v>
      </c>
      <c r="C11" s="11">
        <v>5.6929999999999996</v>
      </c>
      <c r="D11" s="11">
        <v>1.403</v>
      </c>
      <c r="E11" s="11">
        <v>0</v>
      </c>
      <c r="F11" s="11">
        <v>0</v>
      </c>
      <c r="G11" s="11">
        <v>0</v>
      </c>
      <c r="H11" s="11">
        <v>0</v>
      </c>
      <c r="I11" s="11">
        <v>5.0000000000000001E-3</v>
      </c>
      <c r="J11" s="11">
        <v>7.7510000000000003</v>
      </c>
      <c r="K11" s="11">
        <v>0</v>
      </c>
      <c r="M11" s="11">
        <v>14.852</v>
      </c>
    </row>
    <row r="12" spans="1:13" x14ac:dyDescent="0.3">
      <c r="B12">
        <v>1997</v>
      </c>
      <c r="C12" s="11">
        <v>5.7130000000000001</v>
      </c>
      <c r="D12" s="11">
        <v>1.403</v>
      </c>
      <c r="E12" s="11">
        <v>0</v>
      </c>
      <c r="F12" s="11">
        <v>0</v>
      </c>
      <c r="G12" s="11">
        <v>0</v>
      </c>
      <c r="H12" s="11">
        <v>0</v>
      </c>
      <c r="I12" s="11">
        <v>5.0000000000000001E-3</v>
      </c>
      <c r="J12" s="11">
        <v>7.5720000000000001</v>
      </c>
      <c r="K12" s="11">
        <v>0</v>
      </c>
      <c r="M12" s="11">
        <v>14.693</v>
      </c>
    </row>
    <row r="13" spans="1:13" x14ac:dyDescent="0.3">
      <c r="B13">
        <v>1998</v>
      </c>
      <c r="C13" s="11">
        <v>5.7220000000000004</v>
      </c>
      <c r="D13" s="11">
        <v>1.4039999999999999</v>
      </c>
      <c r="E13" s="11">
        <v>0</v>
      </c>
      <c r="F13" s="11">
        <v>0</v>
      </c>
      <c r="G13" s="11">
        <v>0</v>
      </c>
      <c r="H13" s="11">
        <v>0</v>
      </c>
      <c r="I13" s="11">
        <v>6.0000000000000001E-3</v>
      </c>
      <c r="J13" s="11">
        <v>8.2720000000000002</v>
      </c>
      <c r="K13" s="11">
        <v>0</v>
      </c>
      <c r="M13" s="11">
        <v>15.404</v>
      </c>
    </row>
    <row r="14" spans="1:13" x14ac:dyDescent="0.3">
      <c r="B14">
        <v>1999</v>
      </c>
      <c r="C14" s="11">
        <v>5.7130000000000001</v>
      </c>
      <c r="D14" s="11">
        <v>1.41</v>
      </c>
      <c r="E14" s="11">
        <v>0</v>
      </c>
      <c r="F14" s="11">
        <v>0</v>
      </c>
      <c r="G14" s="11">
        <v>0</v>
      </c>
      <c r="H14" s="11">
        <v>0</v>
      </c>
      <c r="I14" s="11">
        <v>0.01</v>
      </c>
      <c r="J14" s="11">
        <v>8.3889999999999993</v>
      </c>
      <c r="K14" s="11">
        <v>0</v>
      </c>
      <c r="M14" s="11">
        <v>15.521999999999998</v>
      </c>
    </row>
    <row r="15" spans="1:13" x14ac:dyDescent="0.3">
      <c r="B15">
        <v>2000</v>
      </c>
      <c r="C15" s="11">
        <v>5.7130000000000001</v>
      </c>
      <c r="D15" s="11">
        <v>1.413</v>
      </c>
      <c r="E15" s="11">
        <v>0</v>
      </c>
      <c r="F15" s="11">
        <v>0</v>
      </c>
      <c r="G15" s="11">
        <v>0</v>
      </c>
      <c r="H15" s="11">
        <v>0</v>
      </c>
      <c r="I15" s="11">
        <v>1.4E-2</v>
      </c>
      <c r="J15" s="11">
        <v>8.5449999999999999</v>
      </c>
      <c r="K15" s="11">
        <v>0</v>
      </c>
      <c r="M15" s="11">
        <v>15.685</v>
      </c>
    </row>
    <row r="16" spans="1:13" x14ac:dyDescent="0.3">
      <c r="B16">
        <v>2001</v>
      </c>
      <c r="C16" s="11">
        <v>5.7380000000000004</v>
      </c>
      <c r="D16" s="11">
        <v>1.421</v>
      </c>
      <c r="E16" s="11">
        <v>0</v>
      </c>
      <c r="F16" s="11">
        <v>0</v>
      </c>
      <c r="G16" s="11">
        <v>0</v>
      </c>
      <c r="H16" s="11">
        <v>0</v>
      </c>
      <c r="I16" s="11">
        <v>2.5999999999999999E-2</v>
      </c>
      <c r="J16" s="11">
        <v>8.3480000000000008</v>
      </c>
      <c r="K16" s="11">
        <v>0</v>
      </c>
      <c r="M16" s="11">
        <v>15.533000000000001</v>
      </c>
    </row>
    <row r="17" spans="2:13" x14ac:dyDescent="0.3">
      <c r="B17">
        <v>2002</v>
      </c>
      <c r="C17" s="11">
        <v>5.7610000000000001</v>
      </c>
      <c r="D17" s="11">
        <v>1.421</v>
      </c>
      <c r="E17" s="11">
        <v>0</v>
      </c>
      <c r="F17" s="11">
        <v>1E-3</v>
      </c>
      <c r="G17" s="11">
        <v>0</v>
      </c>
      <c r="H17" s="11">
        <v>0</v>
      </c>
      <c r="I17" s="11">
        <v>3.1E-2</v>
      </c>
      <c r="J17" s="11">
        <v>8.3379999999999992</v>
      </c>
      <c r="K17" s="11">
        <v>0</v>
      </c>
      <c r="M17" s="11">
        <v>15.552</v>
      </c>
    </row>
    <row r="18" spans="2:13" x14ac:dyDescent="0.3">
      <c r="B18">
        <v>2003</v>
      </c>
      <c r="C18" s="11">
        <v>5.7610000000000001</v>
      </c>
      <c r="D18" s="11">
        <v>1.42</v>
      </c>
      <c r="E18" s="11">
        <v>0</v>
      </c>
      <c r="F18" s="11">
        <v>1E-3</v>
      </c>
      <c r="G18" s="11">
        <v>0</v>
      </c>
      <c r="H18" s="11">
        <v>0</v>
      </c>
      <c r="I18" s="11">
        <v>6.7000000000000004E-2</v>
      </c>
      <c r="J18" s="11">
        <v>8.3659999999999997</v>
      </c>
      <c r="K18" s="11">
        <v>0</v>
      </c>
      <c r="M18" s="11">
        <v>15.615</v>
      </c>
    </row>
    <row r="19" spans="2:13" x14ac:dyDescent="0.3">
      <c r="B19">
        <v>2004</v>
      </c>
      <c r="C19" s="11">
        <v>5.7610000000000001</v>
      </c>
      <c r="D19" s="11">
        <v>1.425</v>
      </c>
      <c r="E19" s="11">
        <v>0</v>
      </c>
      <c r="F19" s="11">
        <v>1E-3</v>
      </c>
      <c r="G19" s="11">
        <v>0</v>
      </c>
      <c r="H19" s="11">
        <v>0</v>
      </c>
      <c r="I19" s="11">
        <v>9.6000000000000002E-2</v>
      </c>
      <c r="J19" s="11">
        <v>8.3650000000000002</v>
      </c>
      <c r="K19" s="11">
        <v>0</v>
      </c>
      <c r="M19" s="11">
        <v>15.648</v>
      </c>
    </row>
    <row r="20" spans="2:13" x14ac:dyDescent="0.3">
      <c r="B20">
        <v>2005</v>
      </c>
      <c r="C20" s="11">
        <v>5.8019999999999996</v>
      </c>
      <c r="D20" s="11">
        <v>1.4119999999999999</v>
      </c>
      <c r="E20" s="11">
        <v>0</v>
      </c>
      <c r="F20" s="11">
        <v>2E-3</v>
      </c>
      <c r="G20" s="11">
        <v>0</v>
      </c>
      <c r="H20" s="11">
        <v>0</v>
      </c>
      <c r="I20" s="11">
        <v>0.16700000000000001</v>
      </c>
      <c r="J20" s="11">
        <v>8.7129999999999992</v>
      </c>
      <c r="K20" s="11">
        <v>0</v>
      </c>
      <c r="M20" s="11">
        <v>16.095999999999997</v>
      </c>
    </row>
    <row r="21" spans="2:13" x14ac:dyDescent="0.3">
      <c r="B21">
        <v>2006</v>
      </c>
      <c r="C21" s="11">
        <v>5.8250000000000002</v>
      </c>
      <c r="D21" s="11">
        <v>1.4139999999999999</v>
      </c>
      <c r="E21" s="11">
        <v>0</v>
      </c>
      <c r="F21" s="11">
        <v>2E-3</v>
      </c>
      <c r="G21" s="11">
        <v>0</v>
      </c>
      <c r="H21" s="11">
        <v>0</v>
      </c>
      <c r="I21" s="11">
        <v>0.21199999999999999</v>
      </c>
      <c r="J21" s="11">
        <v>8.8070000000000004</v>
      </c>
      <c r="K21" s="11">
        <v>0</v>
      </c>
      <c r="M21" s="11">
        <v>16.259999999999998</v>
      </c>
    </row>
    <row r="22" spans="2:13" x14ac:dyDescent="0.3">
      <c r="B22">
        <v>2007</v>
      </c>
      <c r="C22" s="11">
        <v>5.8250000000000002</v>
      </c>
      <c r="D22" s="11">
        <v>1.417</v>
      </c>
      <c r="E22" s="11">
        <v>0</v>
      </c>
      <c r="F22" s="11">
        <v>0.02</v>
      </c>
      <c r="G22" s="11">
        <v>0</v>
      </c>
      <c r="H22" s="11">
        <v>0</v>
      </c>
      <c r="I22" s="11">
        <v>0.27600000000000002</v>
      </c>
      <c r="J22" s="11">
        <v>8.8420000000000005</v>
      </c>
      <c r="K22" s="11">
        <v>0</v>
      </c>
      <c r="M22" s="11">
        <v>16.38</v>
      </c>
    </row>
    <row r="23" spans="2:13" x14ac:dyDescent="0.3">
      <c r="B23">
        <v>2008</v>
      </c>
      <c r="C23" s="11">
        <v>5.8250000000000002</v>
      </c>
      <c r="D23" s="11">
        <v>1.4179999999999999</v>
      </c>
      <c r="E23" s="11">
        <v>0</v>
      </c>
      <c r="F23" s="11">
        <v>6.2E-2</v>
      </c>
      <c r="G23" s="11">
        <v>0</v>
      </c>
      <c r="H23" s="11">
        <v>0</v>
      </c>
      <c r="I23" s="11">
        <v>0.32400000000000001</v>
      </c>
      <c r="J23" s="11">
        <v>9.1280000000000001</v>
      </c>
      <c r="K23" s="11">
        <v>1E-3</v>
      </c>
      <c r="M23" s="11">
        <v>16.758000000000003</v>
      </c>
    </row>
    <row r="24" spans="2:13" x14ac:dyDescent="0.3">
      <c r="B24">
        <v>2009</v>
      </c>
      <c r="C24" s="11">
        <v>5.9020000000000001</v>
      </c>
      <c r="D24" s="11">
        <v>1.417</v>
      </c>
      <c r="E24" s="11">
        <v>0</v>
      </c>
      <c r="F24" s="11">
        <v>0.38600000000000001</v>
      </c>
      <c r="G24" s="11">
        <v>0</v>
      </c>
      <c r="H24" s="11">
        <v>0</v>
      </c>
      <c r="I24" s="11">
        <v>0.60799999999999998</v>
      </c>
      <c r="J24" s="11">
        <v>9.4719999999999995</v>
      </c>
      <c r="K24" s="11">
        <v>0</v>
      </c>
      <c r="M24" s="11">
        <v>17.785</v>
      </c>
    </row>
    <row r="25" spans="2:13" x14ac:dyDescent="0.3">
      <c r="B25">
        <v>2010</v>
      </c>
      <c r="C25" s="11">
        <v>5.9269999999999996</v>
      </c>
      <c r="D25" s="11">
        <v>1.425</v>
      </c>
      <c r="E25" s="11">
        <v>0</v>
      </c>
      <c r="F25" s="11">
        <v>1.0065999999999999</v>
      </c>
      <c r="G25" s="11">
        <v>0</v>
      </c>
      <c r="H25" s="11">
        <v>0</v>
      </c>
      <c r="I25" s="11">
        <v>0.91200000000000003</v>
      </c>
      <c r="J25" s="11">
        <v>9.5220000000000002</v>
      </c>
      <c r="K25" s="11">
        <v>3.0000000000000001E-3</v>
      </c>
      <c r="M25" s="11">
        <v>18.7956</v>
      </c>
    </row>
    <row r="26" spans="2:13" x14ac:dyDescent="0.3">
      <c r="B26">
        <v>2011</v>
      </c>
      <c r="C26" s="11">
        <v>5.9269999999999996</v>
      </c>
      <c r="D26" s="11">
        <v>1.4259999999999999</v>
      </c>
      <c r="E26" s="11">
        <v>0</v>
      </c>
      <c r="F26" s="11">
        <v>1.9785999999999999</v>
      </c>
      <c r="G26" s="11">
        <v>0</v>
      </c>
      <c r="H26" s="11">
        <v>0</v>
      </c>
      <c r="I26" s="11">
        <v>1.069</v>
      </c>
      <c r="J26" s="11">
        <v>10.285</v>
      </c>
      <c r="K26" s="11">
        <v>3.0000000000000001E-3</v>
      </c>
      <c r="M26" s="11">
        <v>20.688600000000001</v>
      </c>
    </row>
    <row r="27" spans="2:13" x14ac:dyDescent="0.3">
      <c r="B27">
        <v>2012</v>
      </c>
      <c r="C27" s="11">
        <v>5.9269999999999996</v>
      </c>
      <c r="D27" s="11">
        <v>1.427</v>
      </c>
      <c r="E27" s="11">
        <v>0</v>
      </c>
      <c r="F27" s="11">
        <v>2.6465999999999998</v>
      </c>
      <c r="G27" s="11">
        <v>0</v>
      </c>
      <c r="H27" s="11">
        <v>0</v>
      </c>
      <c r="I27" s="11">
        <v>1.3669</v>
      </c>
      <c r="J27" s="11">
        <v>9.468</v>
      </c>
      <c r="K27" s="11">
        <v>3.0000000000000001E-3</v>
      </c>
      <c r="M27" s="11">
        <v>20.838499999999996</v>
      </c>
    </row>
    <row r="28" spans="2:13" x14ac:dyDescent="0.3">
      <c r="B28">
        <v>2013</v>
      </c>
      <c r="C28" s="11">
        <v>5.9269999999999996</v>
      </c>
      <c r="D28" s="11">
        <v>1.4259999999999999</v>
      </c>
      <c r="E28" s="11">
        <v>0</v>
      </c>
      <c r="F28" s="11">
        <v>2.9015999999999997</v>
      </c>
      <c r="G28" s="11">
        <v>0</v>
      </c>
      <c r="H28" s="11">
        <v>0</v>
      </c>
      <c r="I28" s="11">
        <v>1.7689999999999999</v>
      </c>
      <c r="J28" s="11">
        <v>8.91</v>
      </c>
      <c r="K28" s="11">
        <v>3.0000000000000001E-3</v>
      </c>
      <c r="M28" s="11">
        <v>20.936599999999999</v>
      </c>
    </row>
    <row r="29" spans="2:13" x14ac:dyDescent="0.3">
      <c r="B29">
        <v>2014</v>
      </c>
      <c r="C29" s="11">
        <v>5.9269999999999996</v>
      </c>
      <c r="D29" s="11">
        <v>1.4279999999999999</v>
      </c>
      <c r="E29" s="11">
        <v>0</v>
      </c>
      <c r="F29" s="11">
        <v>3.0150000000000001</v>
      </c>
      <c r="G29" s="11">
        <v>0</v>
      </c>
      <c r="H29" s="11">
        <v>0</v>
      </c>
      <c r="I29" s="11">
        <v>1.9327000000000001</v>
      </c>
      <c r="J29" s="11">
        <v>8.6010000000000009</v>
      </c>
      <c r="K29" s="11">
        <v>3.0000000000000001E-3</v>
      </c>
      <c r="M29" s="11">
        <v>20.906700000000001</v>
      </c>
    </row>
    <row r="30" spans="2:13" x14ac:dyDescent="0.3">
      <c r="B30">
        <v>2015</v>
      </c>
      <c r="C30" s="11">
        <v>5.9130000000000003</v>
      </c>
      <c r="D30" s="11">
        <v>1.419</v>
      </c>
      <c r="E30" s="11">
        <v>0</v>
      </c>
      <c r="F30" s="11">
        <v>3.1315999999999997</v>
      </c>
      <c r="G30" s="11">
        <v>0</v>
      </c>
      <c r="H30" s="11">
        <v>0</v>
      </c>
      <c r="I30" s="11">
        <v>2.1813000000000002</v>
      </c>
      <c r="J30" s="11">
        <v>8.52</v>
      </c>
      <c r="K30" s="11">
        <v>3.0000000000000001E-3</v>
      </c>
      <c r="M30" s="11">
        <v>21.167899999999999</v>
      </c>
    </row>
    <row r="31" spans="2:13" x14ac:dyDescent="0.3">
      <c r="B31">
        <v>2016</v>
      </c>
      <c r="C31" s="11">
        <v>5.9130000000000003</v>
      </c>
      <c r="D31" s="11">
        <v>1.4160999999999999</v>
      </c>
      <c r="E31" s="11">
        <v>0</v>
      </c>
      <c r="F31" s="11">
        <v>3.3287999999999998</v>
      </c>
      <c r="G31" s="11">
        <v>0</v>
      </c>
      <c r="H31" s="11">
        <v>0</v>
      </c>
      <c r="I31" s="11">
        <v>2.3338000000000001</v>
      </c>
      <c r="J31" s="11">
        <v>8.3960000000000008</v>
      </c>
      <c r="K31" s="11">
        <v>3.0000000000000001E-3</v>
      </c>
      <c r="M31" s="11">
        <v>21.390700000000002</v>
      </c>
    </row>
    <row r="32" spans="2:13" x14ac:dyDescent="0.3">
      <c r="B32">
        <v>2017</v>
      </c>
      <c r="C32" s="11">
        <v>5.9180000000000001</v>
      </c>
      <c r="D32" s="11">
        <v>1.4139999999999999</v>
      </c>
      <c r="E32" s="11">
        <v>0</v>
      </c>
      <c r="F32" s="11">
        <v>3.6206</v>
      </c>
      <c r="G32" s="11">
        <v>0</v>
      </c>
      <c r="H32" s="11">
        <v>0</v>
      </c>
      <c r="I32" s="11">
        <v>2.7793999999999999</v>
      </c>
      <c r="J32" s="11">
        <v>8.3643000000000001</v>
      </c>
      <c r="K32" s="11">
        <v>3.0000000000000001E-3</v>
      </c>
      <c r="M32" s="11">
        <v>22.099299999999999</v>
      </c>
    </row>
    <row r="33" spans="2:14" x14ac:dyDescent="0.3">
      <c r="B33">
        <v>2018</v>
      </c>
      <c r="C33" s="11">
        <v>5.9180000000000001</v>
      </c>
      <c r="D33" s="11">
        <v>1.4148000000000001</v>
      </c>
      <c r="E33" s="11">
        <v>0</v>
      </c>
      <c r="F33" s="11">
        <v>4</v>
      </c>
      <c r="G33" s="11">
        <v>0</v>
      </c>
      <c r="H33" s="11">
        <v>0</v>
      </c>
      <c r="I33" s="11">
        <v>3.3048999999999995</v>
      </c>
      <c r="J33" s="11">
        <v>8.0855999999999995</v>
      </c>
      <c r="K33" s="11">
        <v>3.0000000000000001E-3</v>
      </c>
      <c r="M33" s="11">
        <v>22.726300000000002</v>
      </c>
    </row>
    <row r="34" spans="2:14" x14ac:dyDescent="0.3">
      <c r="B34">
        <v>2019</v>
      </c>
      <c r="C34" s="11">
        <v>5.93</v>
      </c>
      <c r="D34" s="11">
        <v>1.4110999999999998</v>
      </c>
      <c r="E34" s="11">
        <v>0</v>
      </c>
      <c r="F34" s="11">
        <v>4.6366000000000005</v>
      </c>
      <c r="G34" s="11">
        <v>0</v>
      </c>
      <c r="H34" s="11">
        <v>0</v>
      </c>
      <c r="I34" s="11">
        <v>3.8635000000000002</v>
      </c>
      <c r="J34" s="11">
        <v>8.0784000000000002</v>
      </c>
      <c r="K34" s="11">
        <v>3.0000000000000001E-3</v>
      </c>
      <c r="M34" s="11">
        <v>23.922599999999999</v>
      </c>
    </row>
    <row r="35" spans="2:14" x14ac:dyDescent="0.3">
      <c r="B35">
        <v>2020</v>
      </c>
      <c r="C35" s="11">
        <v>5.9420000000000002</v>
      </c>
      <c r="D35" s="11">
        <v>1.4128000000000001</v>
      </c>
      <c r="E35" s="11">
        <v>0</v>
      </c>
      <c r="F35" s="12">
        <v>5.5728</v>
      </c>
      <c r="G35" s="11">
        <v>0</v>
      </c>
      <c r="H35" s="11">
        <v>0</v>
      </c>
      <c r="I35" s="11">
        <v>4.6726999999999999</v>
      </c>
      <c r="J35" s="11">
        <v>8.0847999999999995</v>
      </c>
      <c r="K35" s="11">
        <v>3.0000000000000001E-3</v>
      </c>
      <c r="M35" s="11">
        <v>25.688099999999999</v>
      </c>
      <c r="N35" s="11"/>
    </row>
    <row r="36" spans="2:14" x14ac:dyDescent="0.3">
      <c r="B36">
        <v>2021</v>
      </c>
      <c r="C36" s="11">
        <v>5.851</v>
      </c>
      <c r="D36" s="11">
        <v>1.4177</v>
      </c>
      <c r="E36" s="11">
        <v>0</v>
      </c>
      <c r="F36" s="12">
        <v>6.0124000000000004</v>
      </c>
      <c r="G36" s="11">
        <v>0</v>
      </c>
      <c r="H36" s="11">
        <v>0</v>
      </c>
      <c r="I36" s="11">
        <v>4.9484000000000004</v>
      </c>
      <c r="J36" s="11">
        <v>7.9856000000000007</v>
      </c>
      <c r="K36" s="11">
        <v>3.0000000000000001E-3</v>
      </c>
      <c r="M36" s="11">
        <v>26.218100000000003</v>
      </c>
      <c r="N36" s="10"/>
    </row>
    <row r="37" spans="2:14" x14ac:dyDescent="0.3">
      <c r="B37">
        <v>2022</v>
      </c>
      <c r="C37" s="11">
        <v>4.8449999999999998</v>
      </c>
      <c r="D37" s="11">
        <v>1.4302999999999999</v>
      </c>
      <c r="E37" s="11">
        <v>0</v>
      </c>
      <c r="F37" s="12">
        <v>6.7561</v>
      </c>
      <c r="G37" s="11">
        <v>0</v>
      </c>
      <c r="H37" s="11">
        <v>0</v>
      </c>
      <c r="I37" s="11">
        <v>5.3033999999999999</v>
      </c>
      <c r="J37" s="11">
        <v>8.1587999999999994</v>
      </c>
      <c r="K37" s="11">
        <v>0.10929999999999999</v>
      </c>
      <c r="M37" s="11">
        <v>26.602900000000002</v>
      </c>
    </row>
    <row r="38" spans="2:14" x14ac:dyDescent="0.3">
      <c r="B38">
        <v>2023</v>
      </c>
      <c r="C38" s="11">
        <v>3.9159999999999999</v>
      </c>
      <c r="D38" s="11">
        <v>1.4313</v>
      </c>
      <c r="E38" s="11">
        <v>0</v>
      </c>
      <c r="F38" s="12">
        <v>8.3519000000000005</v>
      </c>
      <c r="G38" s="11">
        <v>0</v>
      </c>
      <c r="H38" s="11">
        <v>0</v>
      </c>
      <c r="I38" s="11">
        <v>5.4541000000000004</v>
      </c>
      <c r="J38" s="11">
        <v>8.0018999999999991</v>
      </c>
      <c r="K38" s="11">
        <v>0.1081</v>
      </c>
      <c r="M38" s="11">
        <v>27.263300000000001</v>
      </c>
    </row>
    <row r="39" spans="2:14" x14ac:dyDescent="0.3">
      <c r="B39">
        <v>2024</v>
      </c>
      <c r="C39" s="11">
        <v>3.9</v>
      </c>
      <c r="D39" s="11">
        <v>1.4</v>
      </c>
      <c r="E39" s="11">
        <v>0</v>
      </c>
      <c r="F39" s="11">
        <v>9.1</v>
      </c>
      <c r="G39" s="11">
        <v>0</v>
      </c>
      <c r="H39" s="11">
        <v>0</v>
      </c>
      <c r="I39" s="11">
        <v>5.6</v>
      </c>
      <c r="J39" s="11">
        <v>7.9</v>
      </c>
      <c r="K39" s="11">
        <v>0.3</v>
      </c>
      <c r="M39" s="11">
        <v>28.2</v>
      </c>
    </row>
    <row r="40" spans="2:14" x14ac:dyDescent="0.3">
      <c r="C40" s="11">
        <v>-2.0130000000000003</v>
      </c>
      <c r="D40" s="11">
        <v>-1.9000000000000128E-2</v>
      </c>
      <c r="E40" s="11">
        <v>0</v>
      </c>
      <c r="F40" s="11">
        <v>5.9683999999999999</v>
      </c>
      <c r="G40" s="11">
        <v>0</v>
      </c>
      <c r="H40" s="11">
        <v>0</v>
      </c>
      <c r="I40" s="11">
        <v>3.4186999999999994</v>
      </c>
      <c r="J40" s="11">
        <v>-0.61999999999999922</v>
      </c>
      <c r="K40" s="11">
        <v>0.29699999999999999</v>
      </c>
      <c r="M40" s="11">
        <v>7.0320999999999998</v>
      </c>
    </row>
    <row r="41" spans="2:14" x14ac:dyDescent="0.3">
      <c r="C41" s="11"/>
      <c r="D41" s="11"/>
      <c r="E41" s="11"/>
      <c r="F41" s="11"/>
      <c r="G41" s="11"/>
      <c r="H41" s="11"/>
      <c r="I41" s="11"/>
      <c r="J41" s="11"/>
      <c r="K41" s="11"/>
      <c r="M41" s="11"/>
    </row>
  </sheetData>
  <pageMargins left="0.7" right="0.7" top="0.75" bottom="0.75" header="0.3" footer="0.3"/>
  <pageSetup orientation="portrait" r:id="rId1"/>
  <customProperties>
    <customPr name="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4"/>
  <dimension ref="A1:R82"/>
  <sheetViews>
    <sheetView zoomScaleNormal="100" workbookViewId="0"/>
  </sheetViews>
  <sheetFormatPr defaultColWidth="9.109375" defaultRowHeight="14.4" x14ac:dyDescent="0.3"/>
  <cols>
    <col min="3" max="3" width="11.88671875" customWidth="1"/>
    <col min="5" max="5" width="12.5546875" style="2" customWidth="1"/>
    <col min="6" max="6" width="10.6640625" customWidth="1"/>
    <col min="7" max="7" width="14.88671875" customWidth="1"/>
    <col min="9" max="9" width="11.88671875" customWidth="1"/>
    <col min="11" max="11" width="12.5546875" customWidth="1"/>
    <col min="12" max="12" width="10.6640625" customWidth="1"/>
    <col min="13" max="13" width="14.88671875" customWidth="1"/>
    <col min="18" max="18" width="11.44140625" bestFit="1" customWidth="1"/>
  </cols>
  <sheetData>
    <row r="1" spans="1:17" ht="18" x14ac:dyDescent="0.35">
      <c r="A1" s="1" t="s">
        <v>181</v>
      </c>
    </row>
    <row r="3" spans="1:17" ht="15.6" x14ac:dyDescent="0.3">
      <c r="C3" s="3" t="s">
        <v>5</v>
      </c>
      <c r="I3" s="3" t="s">
        <v>6</v>
      </c>
      <c r="K3" s="2"/>
    </row>
    <row r="4" spans="1:17" ht="43.2" x14ac:dyDescent="0.3">
      <c r="C4" s="2" t="s">
        <v>143</v>
      </c>
      <c r="D4" s="2" t="s">
        <v>66</v>
      </c>
      <c r="E4" s="2" t="s">
        <v>142</v>
      </c>
      <c r="F4" t="s">
        <v>71</v>
      </c>
      <c r="G4" s="2" t="s">
        <v>156</v>
      </c>
      <c r="I4" s="2" t="s">
        <v>65</v>
      </c>
      <c r="J4" s="2" t="s">
        <v>66</v>
      </c>
      <c r="K4" s="2" t="s">
        <v>67</v>
      </c>
      <c r="L4" t="s">
        <v>71</v>
      </c>
      <c r="M4" s="2" t="s">
        <v>96</v>
      </c>
      <c r="Q4" t="s">
        <v>140</v>
      </c>
    </row>
    <row r="5" spans="1:17" x14ac:dyDescent="0.3">
      <c r="A5" t="s">
        <v>3</v>
      </c>
      <c r="B5">
        <v>1990</v>
      </c>
      <c r="C5" s="7">
        <v>22.257043468997797</v>
      </c>
      <c r="D5" s="7">
        <v>8.216934424309315</v>
      </c>
      <c r="E5" s="7">
        <v>9.6097545141874452</v>
      </c>
      <c r="F5" s="7">
        <v>-0.32020636285468618</v>
      </c>
      <c r="G5" s="7">
        <v>0</v>
      </c>
      <c r="I5" s="4">
        <v>931857.89595999976</v>
      </c>
      <c r="J5" s="4">
        <v>344026.61047698237</v>
      </c>
      <c r="K5" s="4">
        <v>402341.20199999993</v>
      </c>
      <c r="L5" s="4">
        <v>-13406.400000000001</v>
      </c>
      <c r="M5" s="4">
        <v>0</v>
      </c>
      <c r="Q5" s="14">
        <v>39.763526044639875</v>
      </c>
    </row>
    <row r="6" spans="1:17" x14ac:dyDescent="0.3">
      <c r="A6" t="s">
        <v>3</v>
      </c>
      <c r="B6">
        <v>1991</v>
      </c>
      <c r="C6" s="7">
        <v>24.726867376038985</v>
      </c>
      <c r="D6" s="7">
        <v>8.6604388677890576</v>
      </c>
      <c r="E6" s="7">
        <v>9.1937155106525292</v>
      </c>
      <c r="F6" s="7">
        <v>-0.15881341358555454</v>
      </c>
      <c r="G6" s="7">
        <v>0</v>
      </c>
      <c r="I6" s="4">
        <v>1035264.4833000002</v>
      </c>
      <c r="J6" s="4">
        <v>362595.25451659225</v>
      </c>
      <c r="K6" s="4">
        <v>384922.48100000009</v>
      </c>
      <c r="L6" s="4">
        <v>-6649.1999999999971</v>
      </c>
      <c r="M6" s="4">
        <v>0</v>
      </c>
      <c r="Q6" s="14">
        <v>42.422208340895018</v>
      </c>
    </row>
    <row r="7" spans="1:17" x14ac:dyDescent="0.3">
      <c r="A7" t="s">
        <v>3</v>
      </c>
      <c r="B7">
        <v>1992</v>
      </c>
      <c r="C7" s="7">
        <v>25.29331320063055</v>
      </c>
      <c r="D7" s="7">
        <v>9.1374554975515156</v>
      </c>
      <c r="E7" s="7">
        <v>8.9969630266552052</v>
      </c>
      <c r="F7" s="7">
        <v>1.1006018916594997E-2</v>
      </c>
      <c r="G7" s="7">
        <v>0</v>
      </c>
      <c r="I7" s="4">
        <v>1058980.4370839999</v>
      </c>
      <c r="J7" s="4">
        <v>382566.98677148687</v>
      </c>
      <c r="K7" s="4">
        <v>376684.84800000011</v>
      </c>
      <c r="L7" s="4">
        <v>460.79999999999933</v>
      </c>
      <c r="M7" s="4">
        <v>0</v>
      </c>
      <c r="Q7" s="14">
        <v>43.438737743753869</v>
      </c>
    </row>
    <row r="8" spans="1:17" x14ac:dyDescent="0.3">
      <c r="A8" t="s">
        <v>3</v>
      </c>
      <c r="B8">
        <v>1993</v>
      </c>
      <c r="C8" s="7">
        <v>24.539833574758759</v>
      </c>
      <c r="D8" s="7">
        <v>9.4676977796947543</v>
      </c>
      <c r="E8" s="7">
        <v>7.4876592624438691</v>
      </c>
      <c r="F8" s="7">
        <v>0.19183147033533959</v>
      </c>
      <c r="G8" s="7">
        <v>6.8477118563103082E-2</v>
      </c>
      <c r="I8" s="4">
        <v>1027433.7521079998</v>
      </c>
      <c r="J8" s="4">
        <v>396393.57064025995</v>
      </c>
      <c r="K8" s="4">
        <v>313493.31799999991</v>
      </c>
      <c r="L8" s="4">
        <v>8031.5999999999985</v>
      </c>
      <c r="M8" s="4">
        <v>2867</v>
      </c>
      <c r="Q8" s="14">
        <v>41.755499205795822</v>
      </c>
    </row>
    <row r="9" spans="1:17" x14ac:dyDescent="0.3">
      <c r="A9" t="s">
        <v>3</v>
      </c>
      <c r="B9">
        <v>1994</v>
      </c>
      <c r="C9" s="7">
        <v>27.211764518964365</v>
      </c>
      <c r="D9" s="7">
        <v>9.776422615738575</v>
      </c>
      <c r="E9" s="7">
        <v>8.2919568405464776</v>
      </c>
      <c r="F9" s="7">
        <v>0.34247635425623385</v>
      </c>
      <c r="G9" s="7">
        <v>7.9893952421897382E-2</v>
      </c>
      <c r="I9" s="4">
        <v>1139302.1568800001</v>
      </c>
      <c r="J9" s="4">
        <v>409319.26207574265</v>
      </c>
      <c r="K9" s="4">
        <v>347167.64899999992</v>
      </c>
      <c r="L9" s="4">
        <v>14338.8</v>
      </c>
      <c r="M9" s="4">
        <v>3344.9999999999995</v>
      </c>
      <c r="Q9" s="14">
        <v>45.702514281927549</v>
      </c>
    </row>
    <row r="10" spans="1:17" x14ac:dyDescent="0.3">
      <c r="A10" t="s">
        <v>3</v>
      </c>
      <c r="B10">
        <v>1995</v>
      </c>
      <c r="C10" s="7">
        <v>26.69334428831089</v>
      </c>
      <c r="D10" s="7">
        <v>10.418422184006879</v>
      </c>
      <c r="E10" s="7">
        <v>9.4365155488678703</v>
      </c>
      <c r="F10" s="7">
        <v>0.35012897678417881</v>
      </c>
      <c r="G10" s="7">
        <v>8.5387408044329788E-2</v>
      </c>
      <c r="I10" s="4">
        <v>1117596.9386630002</v>
      </c>
      <c r="J10" s="4">
        <v>436198.5</v>
      </c>
      <c r="K10" s="4">
        <v>395088.033</v>
      </c>
      <c r="L10" s="4">
        <v>14659.199999999999</v>
      </c>
      <c r="M10" s="4">
        <v>3574.9999999999995</v>
      </c>
      <c r="Q10" s="14">
        <v>46.983798406014152</v>
      </c>
    </row>
    <row r="11" spans="1:17" x14ac:dyDescent="0.3">
      <c r="A11" t="s">
        <v>3</v>
      </c>
      <c r="B11">
        <v>1996</v>
      </c>
      <c r="C11" s="7">
        <v>29.158088133801456</v>
      </c>
      <c r="D11" s="7">
        <v>11.878839203690157</v>
      </c>
      <c r="E11" s="7">
        <v>8.084679325499188</v>
      </c>
      <c r="F11" s="7">
        <v>0.36036113499570083</v>
      </c>
      <c r="G11" s="7">
        <v>0.10437565682621572</v>
      </c>
      <c r="I11" s="4">
        <v>1220790.8339859995</v>
      </c>
      <c r="J11" s="4">
        <v>497343.23978009948</v>
      </c>
      <c r="K11" s="4">
        <v>338489.35399999999</v>
      </c>
      <c r="L11" s="4">
        <v>15087.600000000002</v>
      </c>
      <c r="M11" s="4">
        <v>4370</v>
      </c>
      <c r="Q11" s="14">
        <v>49.586343454812713</v>
      </c>
    </row>
    <row r="12" spans="1:17" x14ac:dyDescent="0.3">
      <c r="A12" t="s">
        <v>3</v>
      </c>
      <c r="B12">
        <v>1997</v>
      </c>
      <c r="C12" s="7">
        <v>29.625563012205031</v>
      </c>
      <c r="D12" s="7">
        <v>11.280234978180747</v>
      </c>
      <c r="E12" s="7">
        <v>7.676453472819337</v>
      </c>
      <c r="F12" s="7">
        <v>0.28116938950988823</v>
      </c>
      <c r="G12" s="7">
        <v>8.9591095824973724E-2</v>
      </c>
      <c r="I12" s="4">
        <v>1240363.0721950002</v>
      </c>
      <c r="J12" s="4">
        <v>472280.87806647155</v>
      </c>
      <c r="K12" s="4">
        <v>321397.75400000002</v>
      </c>
      <c r="L12" s="4">
        <v>11772</v>
      </c>
      <c r="M12" s="4">
        <v>3751</v>
      </c>
      <c r="Q12" s="14">
        <v>48.953011948539981</v>
      </c>
    </row>
    <row r="13" spans="1:17" x14ac:dyDescent="0.3">
      <c r="A13" t="s">
        <v>3</v>
      </c>
      <c r="B13">
        <v>1998</v>
      </c>
      <c r="C13" s="7">
        <v>30.961787766790842</v>
      </c>
      <c r="D13" s="7">
        <v>12.431821556083673</v>
      </c>
      <c r="E13" s="7">
        <v>8.1202269513709755</v>
      </c>
      <c r="F13" s="7">
        <v>0.11977644024075665</v>
      </c>
      <c r="G13" s="7">
        <v>7.8484761631795172E-2</v>
      </c>
      <c r="I13" s="4">
        <v>1296308.130219999</v>
      </c>
      <c r="J13" s="4">
        <v>520495.50491011119</v>
      </c>
      <c r="K13" s="4">
        <v>339977.66200000001</v>
      </c>
      <c r="L13" s="4">
        <v>5014.7999999999993</v>
      </c>
      <c r="M13" s="4">
        <v>3286.0000000000005</v>
      </c>
      <c r="Q13" s="14">
        <v>51.712097476118032</v>
      </c>
    </row>
    <row r="14" spans="1:17" x14ac:dyDescent="0.3">
      <c r="A14" t="s">
        <v>3</v>
      </c>
      <c r="B14">
        <v>1999</v>
      </c>
      <c r="C14" s="7">
        <v>28.207927710279922</v>
      </c>
      <c r="D14" s="7">
        <v>13.478302151385384</v>
      </c>
      <c r="E14" s="7">
        <v>6.9436863236839583</v>
      </c>
      <c r="F14" s="7">
        <v>7.3258813413585588E-2</v>
      </c>
      <c r="G14" s="7">
        <v>0.10867488296551064</v>
      </c>
      <c r="I14" s="4">
        <v>1181009.5173739998</v>
      </c>
      <c r="J14" s="4">
        <v>564309.55447420327</v>
      </c>
      <c r="K14" s="4">
        <v>290718.25899999996</v>
      </c>
      <c r="L14" s="4">
        <v>3067.2000000000016</v>
      </c>
      <c r="M14" s="4">
        <v>4550</v>
      </c>
      <c r="Q14" s="14">
        <v>48.811849881728357</v>
      </c>
    </row>
    <row r="15" spans="1:17" x14ac:dyDescent="0.3">
      <c r="A15" t="s">
        <v>3</v>
      </c>
      <c r="B15">
        <v>2000</v>
      </c>
      <c r="C15" s="7">
        <v>29.56351501767459</v>
      </c>
      <c r="D15" s="7">
        <v>13.277799168379271</v>
      </c>
      <c r="E15" s="7">
        <v>7.3157176363810068</v>
      </c>
      <c r="F15" s="7">
        <v>0.371969045571797</v>
      </c>
      <c r="G15" s="7">
        <v>0.10444731059520397</v>
      </c>
      <c r="I15" s="4">
        <v>1237765.2467599998</v>
      </c>
      <c r="J15" s="4">
        <v>555914.89558170328</v>
      </c>
      <c r="K15" s="4">
        <v>306294.46600000001</v>
      </c>
      <c r="L15" s="4">
        <v>15573.599999999997</v>
      </c>
      <c r="M15" s="4">
        <v>4373</v>
      </c>
      <c r="Q15" s="14">
        <v>50.633448178601874</v>
      </c>
    </row>
    <row r="16" spans="1:17" x14ac:dyDescent="0.3">
      <c r="A16" t="s">
        <v>3</v>
      </c>
      <c r="B16">
        <v>2001</v>
      </c>
      <c r="C16" s="7">
        <v>29.819358938377771</v>
      </c>
      <c r="D16" s="7">
        <v>13.133908591865538</v>
      </c>
      <c r="E16" s="7">
        <v>7.9261659023597977</v>
      </c>
      <c r="F16" s="7">
        <v>0.78297506448839216</v>
      </c>
      <c r="G16" s="7">
        <v>0.10110346804241903</v>
      </c>
      <c r="I16" s="4">
        <v>1248476.9200320006</v>
      </c>
      <c r="J16" s="4">
        <v>549890.4849242263</v>
      </c>
      <c r="K16" s="4">
        <v>331852.71400000004</v>
      </c>
      <c r="L16" s="4">
        <v>32781.600000000006</v>
      </c>
      <c r="M16" s="4">
        <v>4233</v>
      </c>
      <c r="Q16" s="14">
        <v>51.763511965133915</v>
      </c>
    </row>
    <row r="17" spans="1:17" x14ac:dyDescent="0.3">
      <c r="A17" t="s">
        <v>3</v>
      </c>
      <c r="B17">
        <v>2002</v>
      </c>
      <c r="C17" s="7">
        <v>29.426553668816279</v>
      </c>
      <c r="D17" s="7">
        <v>13.653002997338206</v>
      </c>
      <c r="E17" s="7">
        <v>5.5340869160217832</v>
      </c>
      <c r="F17" s="7">
        <v>0.65245055889939807</v>
      </c>
      <c r="G17" s="7">
        <v>0.1357600076430687</v>
      </c>
      <c r="I17" s="4">
        <v>1232030.9490060001</v>
      </c>
      <c r="J17" s="4">
        <v>571623.92949255602</v>
      </c>
      <c r="K17" s="4">
        <v>231701.15100000001</v>
      </c>
      <c r="L17" s="4">
        <v>27316.799999999999</v>
      </c>
      <c r="M17" s="4">
        <v>5684</v>
      </c>
      <c r="Q17" s="14">
        <v>49.401854148718741</v>
      </c>
    </row>
    <row r="18" spans="1:17" x14ac:dyDescent="0.3">
      <c r="A18" t="s">
        <v>3</v>
      </c>
      <c r="B18">
        <v>2003</v>
      </c>
      <c r="C18" s="7">
        <v>32.399721935033902</v>
      </c>
      <c r="D18" s="7">
        <v>14.243018828097924</v>
      </c>
      <c r="E18" s="7">
        <v>5.8692849909238554</v>
      </c>
      <c r="F18" s="7">
        <v>0.55116079105760962</v>
      </c>
      <c r="G18" s="7">
        <v>0.15935798222986527</v>
      </c>
      <c r="I18" s="4">
        <v>1356511.5579759993</v>
      </c>
      <c r="J18" s="4">
        <v>596326.71229480382</v>
      </c>
      <c r="K18" s="4">
        <v>245735.22399999999</v>
      </c>
      <c r="L18" s="4">
        <v>23076</v>
      </c>
      <c r="M18" s="4">
        <v>6671.9999999999991</v>
      </c>
      <c r="Q18" s="14">
        <v>53.22254452734316</v>
      </c>
    </row>
    <row r="19" spans="1:17" x14ac:dyDescent="0.3">
      <c r="A19" t="s">
        <v>3</v>
      </c>
      <c r="B19">
        <v>2004</v>
      </c>
      <c r="C19" s="7">
        <v>32.302746910385011</v>
      </c>
      <c r="D19" s="7">
        <v>14.607659168266332</v>
      </c>
      <c r="E19" s="7">
        <v>5.9590455479124866</v>
      </c>
      <c r="F19" s="7">
        <v>0.66870163370593294</v>
      </c>
      <c r="G19" s="7">
        <v>0.21243790006687682</v>
      </c>
      <c r="I19" s="4">
        <v>1352451.4076439997</v>
      </c>
      <c r="J19" s="4">
        <v>611593.47405697475</v>
      </c>
      <c r="K19" s="4">
        <v>249493.31899999999</v>
      </c>
      <c r="L19" s="4">
        <v>27997.200000000001</v>
      </c>
      <c r="M19" s="4">
        <v>8894.3499999999985</v>
      </c>
      <c r="Q19" s="14">
        <v>53.75059116033664</v>
      </c>
    </row>
    <row r="20" spans="1:17" x14ac:dyDescent="0.3">
      <c r="A20" t="s">
        <v>3</v>
      </c>
      <c r="B20">
        <v>2005</v>
      </c>
      <c r="C20" s="7">
        <v>32.531492622480158</v>
      </c>
      <c r="D20" s="7">
        <v>14.866817391374854</v>
      </c>
      <c r="E20" s="7">
        <v>5.2432328986338019</v>
      </c>
      <c r="F20" s="7">
        <v>0.54204643164230426</v>
      </c>
      <c r="G20" s="7">
        <v>0.29251010318142734</v>
      </c>
      <c r="I20" s="4">
        <v>1362028.5331179993</v>
      </c>
      <c r="J20" s="4">
        <v>622443.91054208239</v>
      </c>
      <c r="K20" s="4">
        <v>219523.67500000002</v>
      </c>
      <c r="L20" s="4">
        <v>22694.399999999994</v>
      </c>
      <c r="M20" s="4">
        <v>12246.813</v>
      </c>
      <c r="Q20" s="14">
        <v>53.476099447312542</v>
      </c>
    </row>
    <row r="21" spans="1:17" x14ac:dyDescent="0.3">
      <c r="A21" t="s">
        <v>3</v>
      </c>
      <c r="B21">
        <v>2006</v>
      </c>
      <c r="C21" s="7">
        <v>32.018728689691407</v>
      </c>
      <c r="D21" s="7">
        <v>15.080487480984939</v>
      </c>
      <c r="E21" s="7">
        <v>4.7528999235693146</v>
      </c>
      <c r="F21" s="7">
        <v>0.87334479793637132</v>
      </c>
      <c r="G21" s="7">
        <v>0.43684699531862042</v>
      </c>
      <c r="I21" s="4">
        <v>1340560.1327799999</v>
      </c>
      <c r="J21" s="4">
        <v>631389.84985387744</v>
      </c>
      <c r="K21" s="4">
        <v>198994.41400000005</v>
      </c>
      <c r="L21" s="4">
        <v>36565.199999999997</v>
      </c>
      <c r="M21" s="4">
        <v>18289.91</v>
      </c>
      <c r="Q21" s="14">
        <v>53.162307887500646</v>
      </c>
    </row>
    <row r="22" spans="1:17" x14ac:dyDescent="0.3">
      <c r="A22" t="s">
        <v>3</v>
      </c>
      <c r="B22">
        <v>2007</v>
      </c>
      <c r="C22" s="7">
        <v>31.146643825260348</v>
      </c>
      <c r="D22" s="7">
        <v>14.949165820046908</v>
      </c>
      <c r="E22" s="7">
        <v>4.2591410862711383</v>
      </c>
      <c r="F22" s="7">
        <v>0.58288907996560624</v>
      </c>
      <c r="G22" s="7">
        <v>0.45987525078819141</v>
      </c>
      <c r="I22" s="4">
        <v>1304047.6836760002</v>
      </c>
      <c r="J22" s="4">
        <v>625891.67455372389</v>
      </c>
      <c r="K22" s="4">
        <v>178321.71900000001</v>
      </c>
      <c r="L22" s="4">
        <v>24404.400000000001</v>
      </c>
      <c r="M22" s="4">
        <v>19254.056999999997</v>
      </c>
      <c r="Q22" s="14">
        <v>51.397715062332189</v>
      </c>
    </row>
    <row r="23" spans="1:17" x14ac:dyDescent="0.3">
      <c r="A23" t="s">
        <v>3</v>
      </c>
      <c r="B23">
        <v>2008</v>
      </c>
      <c r="C23" s="7">
        <v>34.543399179564339</v>
      </c>
      <c r="D23" s="7">
        <v>14.948337868913105</v>
      </c>
      <c r="E23" s="7">
        <v>4.850589161173211</v>
      </c>
      <c r="F23" s="7">
        <v>0.91117798796216676</v>
      </c>
      <c r="G23" s="7">
        <v>0.54535105569886311</v>
      </c>
      <c r="I23" s="4">
        <v>1446263.0368499998</v>
      </c>
      <c r="J23" s="4">
        <v>625857.00989565393</v>
      </c>
      <c r="K23" s="4">
        <v>203084.467</v>
      </c>
      <c r="L23" s="4">
        <v>38149.199999999997</v>
      </c>
      <c r="M23" s="4">
        <v>22832.758000000002</v>
      </c>
      <c r="Q23" s="14">
        <v>55.798855253311693</v>
      </c>
    </row>
    <row r="24" spans="1:17" x14ac:dyDescent="0.3">
      <c r="A24" t="s">
        <v>3</v>
      </c>
      <c r="B24">
        <v>2009</v>
      </c>
      <c r="C24" s="7">
        <v>30.303013420655393</v>
      </c>
      <c r="D24" s="7">
        <v>15.012134054286474</v>
      </c>
      <c r="E24" s="7">
        <v>2.5929050826406796</v>
      </c>
      <c r="F24" s="7">
        <v>-0.15778159931212382</v>
      </c>
      <c r="G24" s="7">
        <v>0.55866363332377944</v>
      </c>
      <c r="I24" s="4">
        <v>1268726.565896</v>
      </c>
      <c r="J24" s="4">
        <v>628528.02858486609</v>
      </c>
      <c r="K24" s="4">
        <v>108559.74999999997</v>
      </c>
      <c r="L24" s="4">
        <v>-6606</v>
      </c>
      <c r="M24" s="4">
        <v>23390.128999999997</v>
      </c>
      <c r="Q24" s="14">
        <v>48.308934591594202</v>
      </c>
    </row>
    <row r="25" spans="1:17" x14ac:dyDescent="0.3">
      <c r="A25" t="s">
        <v>3</v>
      </c>
      <c r="B25">
        <v>2010</v>
      </c>
      <c r="C25" s="7">
        <v>32.528849724753968</v>
      </c>
      <c r="D25" s="7">
        <v>16.847252163738176</v>
      </c>
      <c r="E25" s="7">
        <v>3.6939868873602753</v>
      </c>
      <c r="F25" s="7">
        <v>4.7377472055030012E-2</v>
      </c>
      <c r="G25" s="7">
        <v>0.58075809687589552</v>
      </c>
      <c r="I25" s="4">
        <v>1361917.8802759992</v>
      </c>
      <c r="J25" s="4">
        <v>705360.75359138998</v>
      </c>
      <c r="K25" s="4">
        <v>154659.84299999999</v>
      </c>
      <c r="L25" s="4">
        <v>1983.5999999999965</v>
      </c>
      <c r="M25" s="4">
        <v>24315.179999999993</v>
      </c>
      <c r="Q25" s="14">
        <v>53.698224344783348</v>
      </c>
    </row>
    <row r="26" spans="1:17" x14ac:dyDescent="0.3">
      <c r="A26" t="s">
        <v>3</v>
      </c>
      <c r="B26">
        <v>2011</v>
      </c>
      <c r="C26" s="7">
        <v>29.747376795643451</v>
      </c>
      <c r="D26" s="7">
        <v>14.522405265232635</v>
      </c>
      <c r="E26" s="7">
        <v>3.5344437995605231</v>
      </c>
      <c r="F26" s="7">
        <v>0.21814273430782441</v>
      </c>
      <c r="G26" s="7">
        <v>0.52525063533008509</v>
      </c>
      <c r="I26" s="4">
        <v>1245463.1716799999</v>
      </c>
      <c r="J26" s="4">
        <v>608024.06364475994</v>
      </c>
      <c r="K26" s="4">
        <v>147980.09299999999</v>
      </c>
      <c r="L26" s="4">
        <v>9133.1999999999916</v>
      </c>
      <c r="M26" s="4">
        <v>21991.193600000002</v>
      </c>
      <c r="Q26" s="14">
        <v>48.54761923007451</v>
      </c>
    </row>
    <row r="27" spans="1:17" x14ac:dyDescent="0.3">
      <c r="A27" t="s">
        <v>3</v>
      </c>
      <c r="B27">
        <v>2012</v>
      </c>
      <c r="C27" s="7">
        <v>27.543853857886678</v>
      </c>
      <c r="D27" s="7">
        <v>14.226311427374657</v>
      </c>
      <c r="E27" s="7">
        <v>3.0505314560045864</v>
      </c>
      <c r="F27" s="7">
        <v>0.8543422184006878</v>
      </c>
      <c r="G27" s="7">
        <v>0.6220457724276296</v>
      </c>
      <c r="I27" s="4">
        <v>1153206.0733219995</v>
      </c>
      <c r="J27" s="4">
        <v>595627.20684132213</v>
      </c>
      <c r="K27" s="4">
        <v>127719.65100000003</v>
      </c>
      <c r="L27" s="4">
        <v>35769.599999999999</v>
      </c>
      <c r="M27" s="4">
        <v>26043.812399999995</v>
      </c>
      <c r="Q27" s="14">
        <v>46.297084732094241</v>
      </c>
    </row>
    <row r="28" spans="1:17" x14ac:dyDescent="0.3">
      <c r="A28" t="s">
        <v>3</v>
      </c>
      <c r="B28">
        <v>2013</v>
      </c>
      <c r="C28" s="7">
        <v>29.350057648036671</v>
      </c>
      <c r="D28" s="7">
        <v>14.608575883481079</v>
      </c>
      <c r="E28" s="7">
        <v>3.3472488296551068</v>
      </c>
      <c r="F28" s="7">
        <v>0.82889079965606183</v>
      </c>
      <c r="G28" s="7">
        <v>0.63677341645170515</v>
      </c>
      <c r="I28" s="4">
        <v>1228828.2136079993</v>
      </c>
      <c r="J28" s="4">
        <v>611631.85508958576</v>
      </c>
      <c r="K28" s="4">
        <v>140142.614</v>
      </c>
      <c r="L28" s="4">
        <v>34704</v>
      </c>
      <c r="M28" s="4">
        <v>26660.42939999999</v>
      </c>
      <c r="Q28" s="14">
        <v>48.771546577280624</v>
      </c>
    </row>
    <row r="29" spans="1:17" x14ac:dyDescent="0.3">
      <c r="A29" t="s">
        <v>3</v>
      </c>
      <c r="B29">
        <v>2014</v>
      </c>
      <c r="C29" s="7">
        <v>28.993490820674477</v>
      </c>
      <c r="D29" s="7">
        <v>12.833304309929094</v>
      </c>
      <c r="E29" s="7">
        <v>3.4518206506162223</v>
      </c>
      <c r="F29" s="7">
        <v>1.513585554600172</v>
      </c>
      <c r="G29" s="7">
        <v>0.52254467851342312</v>
      </c>
      <c r="I29" s="4">
        <v>1213899.4736799991</v>
      </c>
      <c r="J29" s="4">
        <v>537304.78484811133</v>
      </c>
      <c r="K29" s="4">
        <v>144520.82699999999</v>
      </c>
      <c r="L29" s="4">
        <v>63370.8</v>
      </c>
      <c r="M29" s="4">
        <v>21877.900600000001</v>
      </c>
      <c r="Q29" s="14">
        <v>47.31474601433338</v>
      </c>
    </row>
    <row r="30" spans="1:17" x14ac:dyDescent="0.3">
      <c r="A30" t="s">
        <v>3</v>
      </c>
      <c r="B30">
        <v>2015</v>
      </c>
      <c r="C30" s="7">
        <v>30.395848554409099</v>
      </c>
      <c r="D30" s="7">
        <v>13.89870396230714</v>
      </c>
      <c r="E30" s="7">
        <v>3.2789078436992445</v>
      </c>
      <c r="F30" s="7">
        <v>1.8055889939810836</v>
      </c>
      <c r="G30" s="7">
        <v>0.73901752173497648</v>
      </c>
      <c r="I30" s="4">
        <v>1272613.3872760001</v>
      </c>
      <c r="J30" s="4">
        <v>581910.93749387539</v>
      </c>
      <c r="K30" s="4">
        <v>137281.31359999996</v>
      </c>
      <c r="L30" s="4">
        <v>75596.400000000009</v>
      </c>
      <c r="M30" s="4">
        <v>30941.185599999993</v>
      </c>
      <c r="Q30" s="14">
        <v>50.118066876131543</v>
      </c>
    </row>
    <row r="31" spans="1:17" x14ac:dyDescent="0.3">
      <c r="A31" t="s">
        <v>3</v>
      </c>
      <c r="B31">
        <v>2016</v>
      </c>
      <c r="C31" s="7">
        <v>29.193999985931981</v>
      </c>
      <c r="D31" s="7">
        <v>14.35498551607337</v>
      </c>
      <c r="E31" s="7">
        <v>2.9701429516575906</v>
      </c>
      <c r="F31" s="7">
        <v>0.53164230438521076</v>
      </c>
      <c r="G31" s="7">
        <v>0.92947969809878694</v>
      </c>
      <c r="I31" s="4">
        <v>1222294.3914110002</v>
      </c>
      <c r="J31" s="4">
        <v>601014.53358695982</v>
      </c>
      <c r="K31" s="4">
        <v>124353.9451</v>
      </c>
      <c r="L31" s="4">
        <v>22258.800000000003</v>
      </c>
      <c r="M31" s="4">
        <v>38915.456000000013</v>
      </c>
      <c r="Q31" s="14">
        <v>47.980250456146941</v>
      </c>
    </row>
    <row r="32" spans="1:17" x14ac:dyDescent="0.3">
      <c r="A32" t="s">
        <v>3</v>
      </c>
      <c r="B32">
        <v>2017</v>
      </c>
      <c r="C32" s="7">
        <v>29.413033281073847</v>
      </c>
      <c r="D32" s="7">
        <v>14.363775346813444</v>
      </c>
      <c r="E32" s="7">
        <v>2.9055334049871018</v>
      </c>
      <c r="F32" s="7">
        <v>0.51776440240756638</v>
      </c>
      <c r="G32" s="7">
        <v>0.9459083760389797</v>
      </c>
      <c r="I32" s="4">
        <v>1231464.8774119997</v>
      </c>
      <c r="J32" s="4">
        <v>601382.54622038524</v>
      </c>
      <c r="K32" s="4">
        <v>121648.87259999997</v>
      </c>
      <c r="L32" s="4">
        <v>21677.759999999987</v>
      </c>
      <c r="M32" s="4">
        <v>39603.291888</v>
      </c>
      <c r="Q32" s="14">
        <v>48.146014811320939</v>
      </c>
    </row>
    <row r="33" spans="1:18" x14ac:dyDescent="0.3">
      <c r="A33" t="s">
        <v>3</v>
      </c>
      <c r="B33">
        <v>2018</v>
      </c>
      <c r="C33" s="7">
        <v>32.399593502827933</v>
      </c>
      <c r="D33" s="7">
        <v>15.14900085091673</v>
      </c>
      <c r="E33" s="7">
        <v>3.1964070602847041</v>
      </c>
      <c r="F33" s="7">
        <v>1.4898968185726571</v>
      </c>
      <c r="G33" s="7">
        <v>0.90765836420416568</v>
      </c>
      <c r="I33" s="4">
        <v>1356506.1807764</v>
      </c>
      <c r="J33" s="4">
        <v>634258.36762618169</v>
      </c>
      <c r="K33" s="4">
        <v>133827.17079999999</v>
      </c>
      <c r="L33" s="4">
        <v>62379.000000000007</v>
      </c>
      <c r="M33" s="4">
        <v>38001.840392500009</v>
      </c>
      <c r="Q33" s="14">
        <v>53.142556596806195</v>
      </c>
    </row>
    <row r="34" spans="1:18" x14ac:dyDescent="0.3">
      <c r="A34" t="s">
        <v>3</v>
      </c>
      <c r="B34">
        <v>2019</v>
      </c>
      <c r="C34" s="7">
        <v>30.648654408431277</v>
      </c>
      <c r="D34" s="7">
        <v>15.543233435689491</v>
      </c>
      <c r="E34" s="7">
        <v>3.1046364359415293</v>
      </c>
      <c r="F34" s="7">
        <v>-0.15946689595872748</v>
      </c>
      <c r="G34" s="7">
        <v>0.80891206990302855</v>
      </c>
      <c r="I34" s="4">
        <v>1283197.8627722007</v>
      </c>
      <c r="J34" s="4">
        <v>650764.09748544754</v>
      </c>
      <c r="K34" s="4">
        <v>129984.91829999995</v>
      </c>
      <c r="L34" s="4">
        <v>-6676.5600000000022</v>
      </c>
      <c r="M34" s="4">
        <v>33867.530542699998</v>
      </c>
      <c r="O34" s="10">
        <v>0.77668138803518283</v>
      </c>
      <c r="Q34" s="14">
        <v>49.945969454006601</v>
      </c>
    </row>
    <row r="35" spans="1:18" x14ac:dyDescent="0.3">
      <c r="A35" t="s">
        <v>3</v>
      </c>
      <c r="B35">
        <v>2020</v>
      </c>
      <c r="C35" s="7">
        <v>26.755853077667908</v>
      </c>
      <c r="D35" s="7">
        <v>15.044475451518261</v>
      </c>
      <c r="E35" s="7">
        <v>2.4149301612209806</v>
      </c>
      <c r="F35" s="7">
        <v>-2.8624247635425717E-2</v>
      </c>
      <c r="G35" s="7">
        <v>0.98706157501433101</v>
      </c>
      <c r="I35" s="4">
        <v>1120214.0566558</v>
      </c>
      <c r="J35" s="4">
        <v>629882.09820416651</v>
      </c>
      <c r="K35" s="4">
        <v>101108.29599000001</v>
      </c>
      <c r="L35" s="4">
        <v>-1198.4400000000039</v>
      </c>
      <c r="M35" s="4">
        <v>41326.294022700007</v>
      </c>
      <c r="O35" s="10">
        <v>0.78131099290109429</v>
      </c>
      <c r="Q35" s="14">
        <v>45.17369601778605</v>
      </c>
    </row>
    <row r="36" spans="1:18" x14ac:dyDescent="0.3">
      <c r="A36" t="s">
        <v>3</v>
      </c>
      <c r="B36">
        <v>2021</v>
      </c>
      <c r="C36" s="7">
        <v>27.685761612140539</v>
      </c>
      <c r="D36" s="7">
        <v>15.227324072549326</v>
      </c>
      <c r="E36" s="7">
        <v>2.4143733447979367</v>
      </c>
      <c r="F36" s="7">
        <v>-0.67725709372312981</v>
      </c>
      <c r="G36" s="7">
        <v>1.0108834931379573</v>
      </c>
      <c r="I36" s="4">
        <v>1159147.4671771</v>
      </c>
      <c r="J36" s="4">
        <v>637537.60426949523</v>
      </c>
      <c r="K36" s="4">
        <v>101084.98320000002</v>
      </c>
      <c r="L36" s="4">
        <v>-28355.399999999998</v>
      </c>
      <c r="M36" s="4">
        <v>42323.670090699998</v>
      </c>
      <c r="O36" s="10">
        <v>0.70903234894479183</v>
      </c>
      <c r="Q36" s="14">
        <v>45.661085428902631</v>
      </c>
    </row>
    <row r="37" spans="1:18" x14ac:dyDescent="0.3">
      <c r="A37" t="s">
        <v>3</v>
      </c>
      <c r="B37">
        <v>2022</v>
      </c>
      <c r="C37" s="7">
        <v>28.136271200059706</v>
      </c>
      <c r="D37" s="7">
        <v>13.076878428320775</v>
      </c>
      <c r="E37" s="7">
        <v>2.7227802569981852</v>
      </c>
      <c r="F37" s="7">
        <v>-0.64724849527085115</v>
      </c>
      <c r="G37" s="7">
        <v>1.088667986495653</v>
      </c>
      <c r="I37" s="4">
        <v>1178009.4026040998</v>
      </c>
      <c r="J37" s="4">
        <v>547502.7460369342</v>
      </c>
      <c r="K37" s="4">
        <v>113997.36380000002</v>
      </c>
      <c r="L37" s="4">
        <v>-27098.999999999996</v>
      </c>
      <c r="M37" s="4">
        <v>45580.3512586</v>
      </c>
      <c r="O37" s="10">
        <v>0.74028677046370206</v>
      </c>
      <c r="Q37" s="14">
        <v>44.377349376603462</v>
      </c>
    </row>
    <row r="38" spans="1:18" x14ac:dyDescent="0.3">
      <c r="A38" t="s">
        <v>3</v>
      </c>
      <c r="B38">
        <v>2023</v>
      </c>
      <c r="C38" s="7">
        <v>27.074752349192689</v>
      </c>
      <c r="D38" s="7">
        <v>12.316542302158446</v>
      </c>
      <c r="E38" s="7">
        <v>2.4121117130027701</v>
      </c>
      <c r="F38" s="7">
        <v>0.14086844368013771</v>
      </c>
      <c r="G38" s="7">
        <v>0.72592010083118363</v>
      </c>
      <c r="I38" s="4">
        <v>1133565.7313559996</v>
      </c>
      <c r="J38" s="4">
        <v>515668.99310676981</v>
      </c>
      <c r="K38" s="4">
        <v>100990.29319999997</v>
      </c>
      <c r="L38" s="4">
        <v>5897.8800000000056</v>
      </c>
      <c r="M38" s="4">
        <v>30392.822781599996</v>
      </c>
      <c r="O38" s="10">
        <v>0.76097264813664578</v>
      </c>
      <c r="Q38" s="14">
        <v>42.670194908865227</v>
      </c>
      <c r="R38" s="5">
        <v>1786515.7204443696</v>
      </c>
    </row>
    <row r="39" spans="1:18" x14ac:dyDescent="0.3">
      <c r="A39" t="s">
        <v>3</v>
      </c>
      <c r="B39">
        <v>2024</v>
      </c>
      <c r="C39" s="7">
        <v>27.360546670261307</v>
      </c>
      <c r="D39" s="7">
        <v>11.813020445681879</v>
      </c>
      <c r="E39" s="7">
        <v>2.4810931760413681</v>
      </c>
      <c r="F39" s="7">
        <v>0.889200343938091</v>
      </c>
      <c r="G39" s="7">
        <v>0.6149433835506829</v>
      </c>
      <c r="I39" s="4">
        <v>1145531.3679905003</v>
      </c>
      <c r="J39" s="4">
        <v>494587.54001980892</v>
      </c>
      <c r="K39" s="4">
        <v>103878.40909450001</v>
      </c>
      <c r="L39" s="4">
        <v>37229.039999999994</v>
      </c>
      <c r="M39" s="4">
        <v>25746.44958249999</v>
      </c>
      <c r="O39" s="10">
        <v>0.75854685968117441</v>
      </c>
      <c r="Q39" s="14">
        <v>43.15880401947333</v>
      </c>
      <c r="R39" s="5">
        <v>1806972.8066873089</v>
      </c>
    </row>
    <row r="40" spans="1:18" x14ac:dyDescent="0.3">
      <c r="C40" s="7"/>
      <c r="D40" s="7"/>
      <c r="E40" s="7"/>
      <c r="F40" s="7"/>
      <c r="G40" s="7"/>
      <c r="I40" s="4"/>
      <c r="J40" s="4"/>
      <c r="K40" s="4"/>
      <c r="L40" s="4"/>
      <c r="M40" s="4"/>
      <c r="O40" s="10"/>
      <c r="Q40" s="14"/>
      <c r="R40" s="5"/>
    </row>
    <row r="41" spans="1:18" x14ac:dyDescent="0.3">
      <c r="C41" s="7"/>
      <c r="D41" s="7"/>
      <c r="E41" s="7"/>
      <c r="F41" s="7"/>
      <c r="G41" s="7"/>
      <c r="I41" s="4"/>
      <c r="J41" s="4"/>
      <c r="K41" s="4"/>
      <c r="L41" s="4"/>
      <c r="M41" s="4"/>
      <c r="O41" s="10"/>
      <c r="Q41" s="14"/>
      <c r="R41" s="5"/>
    </row>
    <row r="72" spans="3:7" x14ac:dyDescent="0.3">
      <c r="C72" s="2"/>
      <c r="D72" s="2"/>
      <c r="G72" s="2"/>
    </row>
    <row r="82" spans="3:7" x14ac:dyDescent="0.3">
      <c r="C82" s="7">
        <v>27.360546670261307</v>
      </c>
      <c r="D82" s="7">
        <v>11.813020445681879</v>
      </c>
      <c r="E82" s="7">
        <v>2.4810931760413681</v>
      </c>
      <c r="F82" s="7">
        <v>0.889200343938091</v>
      </c>
      <c r="G82" s="7">
        <v>0.6149433835506829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5"/>
  <dimension ref="A1:J63"/>
  <sheetViews>
    <sheetView zoomScaleNormal="100" workbookViewId="0"/>
  </sheetViews>
  <sheetFormatPr defaultColWidth="9.109375" defaultRowHeight="14.4" x14ac:dyDescent="0.3"/>
  <cols>
    <col min="2" max="2" width="27.109375" bestFit="1" customWidth="1"/>
    <col min="3" max="5" width="12.5546875" customWidth="1"/>
    <col min="10" max="10" width="10.88671875" bestFit="1" customWidth="1"/>
  </cols>
  <sheetData>
    <row r="1" spans="1:8" ht="18" x14ac:dyDescent="0.35">
      <c r="A1" s="1" t="s">
        <v>182</v>
      </c>
    </row>
    <row r="3" spans="1:8" x14ac:dyDescent="0.3">
      <c r="C3">
        <v>2022</v>
      </c>
      <c r="D3">
        <v>2023</v>
      </c>
      <c r="E3">
        <v>2024</v>
      </c>
    </row>
    <row r="5" spans="1:8" x14ac:dyDescent="0.3">
      <c r="B5" t="s">
        <v>24</v>
      </c>
      <c r="C5" s="7">
        <v>28.5</v>
      </c>
      <c r="D5" s="7">
        <v>36.799999999999997</v>
      </c>
      <c r="E5" s="7">
        <v>0</v>
      </c>
      <c r="F5" s="18"/>
      <c r="H5" s="38"/>
    </row>
    <row r="6" spans="1:8" x14ac:dyDescent="0.3">
      <c r="B6" t="s">
        <v>25</v>
      </c>
      <c r="C6" s="7">
        <v>1716.2</v>
      </c>
      <c r="D6" s="7">
        <v>2724.2</v>
      </c>
      <c r="E6" s="7">
        <v>955.19999999999993</v>
      </c>
      <c r="G6" s="10">
        <v>3.0986326699430685E-2</v>
      </c>
      <c r="H6" s="38"/>
    </row>
    <row r="7" spans="1:8" x14ac:dyDescent="0.3">
      <c r="B7" t="s">
        <v>26</v>
      </c>
      <c r="C7" s="7">
        <v>70.599999999999994</v>
      </c>
      <c r="D7" s="7">
        <v>0</v>
      </c>
      <c r="E7" s="7">
        <v>179.2</v>
      </c>
      <c r="H7" s="38"/>
    </row>
    <row r="8" spans="1:8" x14ac:dyDescent="0.3">
      <c r="B8" t="s">
        <v>27</v>
      </c>
      <c r="C8" s="7">
        <v>235.3</v>
      </c>
      <c r="D8" s="7">
        <v>1136.5999999999999</v>
      </c>
      <c r="E8" s="7">
        <v>1533.9999999999998</v>
      </c>
      <c r="H8" s="38"/>
    </row>
    <row r="9" spans="1:8" x14ac:dyDescent="0.3">
      <c r="B9" t="s">
        <v>122</v>
      </c>
      <c r="C9" s="7">
        <v>402.8</v>
      </c>
      <c r="D9" s="7">
        <v>1120.5</v>
      </c>
      <c r="E9" s="7">
        <v>536.69999999999993</v>
      </c>
      <c r="H9" s="38"/>
    </row>
    <row r="10" spans="1:8" x14ac:dyDescent="0.3">
      <c r="B10" t="s">
        <v>28</v>
      </c>
      <c r="C10" s="7">
        <v>0</v>
      </c>
      <c r="D10" s="7">
        <v>0</v>
      </c>
      <c r="E10" s="7">
        <v>123.30000000000001</v>
      </c>
      <c r="H10" s="38"/>
    </row>
    <row r="11" spans="1:8" x14ac:dyDescent="0.3">
      <c r="B11" t="s">
        <v>29</v>
      </c>
      <c r="C11" s="7">
        <v>0</v>
      </c>
      <c r="D11" s="7">
        <v>148.80000000000001</v>
      </c>
      <c r="E11" s="7">
        <v>518.79999999999995</v>
      </c>
      <c r="H11" s="38"/>
    </row>
    <row r="12" spans="1:8" x14ac:dyDescent="0.3">
      <c r="B12" t="s">
        <v>30</v>
      </c>
      <c r="C12" s="7">
        <v>266.8</v>
      </c>
      <c r="D12" s="7">
        <v>815.7</v>
      </c>
      <c r="E12" s="7">
        <v>1361</v>
      </c>
      <c r="H12" s="38"/>
    </row>
    <row r="13" spans="1:8" x14ac:dyDescent="0.3">
      <c r="B13" t="s">
        <v>31</v>
      </c>
      <c r="C13" s="7">
        <v>0</v>
      </c>
      <c r="D13" s="7">
        <v>0</v>
      </c>
      <c r="E13" s="7">
        <v>0</v>
      </c>
      <c r="H13" s="38"/>
    </row>
    <row r="14" spans="1:8" x14ac:dyDescent="0.3">
      <c r="B14" t="s">
        <v>32</v>
      </c>
      <c r="C14" s="7">
        <v>0</v>
      </c>
      <c r="D14" s="7">
        <v>0</v>
      </c>
      <c r="E14" s="7">
        <v>0</v>
      </c>
      <c r="H14" s="38"/>
    </row>
    <row r="15" spans="1:8" x14ac:dyDescent="0.3">
      <c r="B15" t="s">
        <v>33</v>
      </c>
      <c r="C15" s="7">
        <v>0</v>
      </c>
      <c r="D15" s="7">
        <v>0</v>
      </c>
      <c r="E15" s="7">
        <v>0</v>
      </c>
      <c r="H15" s="38"/>
    </row>
    <row r="16" spans="1:8" x14ac:dyDescent="0.3">
      <c r="B16" t="s">
        <v>34</v>
      </c>
      <c r="C16" s="7">
        <v>87</v>
      </c>
      <c r="D16" s="7">
        <v>64.7</v>
      </c>
      <c r="E16" s="7">
        <v>8.3000000000000007</v>
      </c>
      <c r="H16" s="38"/>
    </row>
    <row r="17" spans="2:10" x14ac:dyDescent="0.3">
      <c r="B17" t="s">
        <v>35</v>
      </c>
      <c r="C17" s="7">
        <v>211.1</v>
      </c>
      <c r="D17" s="7">
        <v>525.70000000000005</v>
      </c>
      <c r="E17" s="7">
        <v>209</v>
      </c>
      <c r="F17" s="18"/>
      <c r="H17" s="38"/>
    </row>
    <row r="18" spans="2:10" x14ac:dyDescent="0.3">
      <c r="B18" t="s">
        <v>36</v>
      </c>
      <c r="C18" s="7">
        <v>0</v>
      </c>
      <c r="D18" s="7">
        <v>0</v>
      </c>
      <c r="E18" s="7">
        <v>0</v>
      </c>
      <c r="H18" s="38"/>
    </row>
    <row r="19" spans="2:10" x14ac:dyDescent="0.3">
      <c r="B19" t="s">
        <v>129</v>
      </c>
      <c r="C19" s="7">
        <v>902.3</v>
      </c>
      <c r="D19" s="7">
        <v>1831.2</v>
      </c>
      <c r="E19" s="7">
        <v>3292.4</v>
      </c>
      <c r="F19" s="19"/>
      <c r="H19" s="38"/>
    </row>
    <row r="20" spans="2:10" x14ac:dyDescent="0.3">
      <c r="B20" t="s">
        <v>37</v>
      </c>
      <c r="C20" s="7">
        <v>0</v>
      </c>
      <c r="D20" s="7">
        <v>0</v>
      </c>
      <c r="E20" s="7">
        <v>3.8</v>
      </c>
      <c r="F20" s="18"/>
      <c r="H20" s="38"/>
    </row>
    <row r="21" spans="2:10" x14ac:dyDescent="0.3">
      <c r="B21" t="s">
        <v>38</v>
      </c>
      <c r="C21" s="7">
        <v>2122.1</v>
      </c>
      <c r="D21" s="7">
        <v>2056</v>
      </c>
      <c r="E21" s="7">
        <v>1098.9000000000003</v>
      </c>
      <c r="F21" s="18"/>
      <c r="G21" s="10">
        <v>3.5647900345481986E-2</v>
      </c>
      <c r="H21" s="38"/>
      <c r="J21" s="17"/>
    </row>
    <row r="22" spans="2:10" x14ac:dyDescent="0.3">
      <c r="B22" t="s">
        <v>39</v>
      </c>
      <c r="C22" s="7">
        <v>1803.1</v>
      </c>
      <c r="D22" s="7">
        <v>2974.5</v>
      </c>
      <c r="E22" s="7">
        <v>3674.8</v>
      </c>
      <c r="F22" s="28"/>
      <c r="G22" s="10"/>
      <c r="H22" s="38"/>
      <c r="J22" s="17"/>
    </row>
    <row r="23" spans="2:10" x14ac:dyDescent="0.3">
      <c r="B23" t="s">
        <v>40</v>
      </c>
      <c r="C23" s="7">
        <v>0</v>
      </c>
      <c r="D23" s="7">
        <v>78.599999999999994</v>
      </c>
      <c r="E23" s="7">
        <v>124.80000000000001</v>
      </c>
      <c r="F23" s="18"/>
      <c r="G23" s="10"/>
      <c r="H23" s="38"/>
    </row>
    <row r="24" spans="2:10" x14ac:dyDescent="0.3">
      <c r="B24" t="s">
        <v>41</v>
      </c>
      <c r="C24" s="7">
        <v>716.5</v>
      </c>
      <c r="D24" s="7">
        <v>31.2</v>
      </c>
      <c r="E24" s="7">
        <v>278.39999999999998</v>
      </c>
      <c r="F24" s="18"/>
      <c r="G24" s="10"/>
      <c r="H24" s="38"/>
    </row>
    <row r="25" spans="2:10" x14ac:dyDescent="0.3">
      <c r="B25" t="s">
        <v>42</v>
      </c>
      <c r="C25" s="7">
        <v>0</v>
      </c>
      <c r="D25" s="7">
        <v>0</v>
      </c>
      <c r="E25" s="7">
        <v>0</v>
      </c>
      <c r="G25" s="10"/>
      <c r="H25" s="38"/>
    </row>
    <row r="26" spans="2:10" x14ac:dyDescent="0.3">
      <c r="B26" t="s">
        <v>43</v>
      </c>
      <c r="C26" s="7">
        <v>0</v>
      </c>
      <c r="D26" s="7">
        <v>22.3</v>
      </c>
      <c r="E26" s="7">
        <v>0</v>
      </c>
      <c r="G26" s="10"/>
      <c r="H26" s="38"/>
    </row>
    <row r="27" spans="2:10" x14ac:dyDescent="0.3">
      <c r="B27" t="s">
        <v>44</v>
      </c>
      <c r="C27" s="7">
        <v>1320.6</v>
      </c>
      <c r="D27" s="7">
        <v>1739.6</v>
      </c>
      <c r="E27" s="7">
        <v>1615.8999999999999</v>
      </c>
      <c r="F27" s="18"/>
      <c r="G27" s="10"/>
      <c r="H27" s="38"/>
    </row>
    <row r="28" spans="2:10" x14ac:dyDescent="0.3">
      <c r="B28" t="s">
        <v>45</v>
      </c>
      <c r="C28" s="7">
        <v>3254.4</v>
      </c>
      <c r="D28" s="7">
        <v>4932.6000000000004</v>
      </c>
      <c r="E28" s="7">
        <v>5537.2999999999993</v>
      </c>
      <c r="F28" s="20"/>
      <c r="G28" s="10"/>
      <c r="H28" s="38"/>
    </row>
    <row r="29" spans="2:10" x14ac:dyDescent="0.3">
      <c r="B29" t="s">
        <v>46</v>
      </c>
      <c r="C29" s="7">
        <v>0</v>
      </c>
      <c r="D29" s="7">
        <v>294.7</v>
      </c>
      <c r="E29" s="7">
        <v>364.5</v>
      </c>
      <c r="G29" s="10"/>
      <c r="H29" s="38"/>
    </row>
    <row r="30" spans="2:10" x14ac:dyDescent="0.3">
      <c r="B30" t="s">
        <v>47</v>
      </c>
      <c r="C30" s="7">
        <v>0</v>
      </c>
      <c r="D30" s="7">
        <v>0</v>
      </c>
      <c r="E30" s="7">
        <v>0</v>
      </c>
      <c r="G30" s="10"/>
      <c r="H30" s="38"/>
    </row>
    <row r="31" spans="2:10" x14ac:dyDescent="0.3">
      <c r="B31" t="s">
        <v>48</v>
      </c>
      <c r="C31" s="7">
        <v>0</v>
      </c>
      <c r="D31" s="7">
        <v>44.3</v>
      </c>
      <c r="E31" s="7">
        <v>0</v>
      </c>
      <c r="G31" s="10"/>
      <c r="H31" s="38"/>
    </row>
    <row r="32" spans="2:10" x14ac:dyDescent="0.3">
      <c r="B32" t="s">
        <v>49</v>
      </c>
      <c r="C32" s="7">
        <v>0</v>
      </c>
      <c r="D32" s="7">
        <v>0</v>
      </c>
      <c r="E32" s="7">
        <v>0</v>
      </c>
      <c r="G32" s="10"/>
      <c r="H32" s="38"/>
    </row>
    <row r="33" spans="2:8" x14ac:dyDescent="0.3">
      <c r="B33" t="s">
        <v>50</v>
      </c>
      <c r="C33" s="7">
        <v>6123.7</v>
      </c>
      <c r="D33" s="7">
        <v>0</v>
      </c>
      <c r="E33" s="7">
        <v>0</v>
      </c>
      <c r="G33" s="10"/>
      <c r="H33" s="38"/>
    </row>
    <row r="34" spans="2:8" x14ac:dyDescent="0.3">
      <c r="B34" t="s">
        <v>51</v>
      </c>
      <c r="C34" s="7">
        <v>2516.1999999999998</v>
      </c>
      <c r="D34" s="7">
        <v>1718.5</v>
      </c>
      <c r="E34" s="7">
        <v>1390.4</v>
      </c>
      <c r="F34" s="18"/>
      <c r="G34" s="10">
        <v>4.5104050086775996E-2</v>
      </c>
      <c r="H34" s="38"/>
    </row>
    <row r="35" spans="2:8" x14ac:dyDescent="0.3">
      <c r="B35" t="s">
        <v>52</v>
      </c>
      <c r="C35" s="7">
        <v>644.6</v>
      </c>
      <c r="D35" s="7">
        <v>385.8</v>
      </c>
      <c r="E35" s="7">
        <v>463.79999999999995</v>
      </c>
      <c r="F35" s="18"/>
      <c r="H35" s="38"/>
    </row>
    <row r="36" spans="2:8" x14ac:dyDescent="0.3">
      <c r="B36" t="s">
        <v>53</v>
      </c>
      <c r="C36" s="7">
        <v>2662</v>
      </c>
      <c r="D36" s="7">
        <v>3457.5</v>
      </c>
      <c r="E36" s="7">
        <v>1915.3</v>
      </c>
      <c r="F36" s="22"/>
      <c r="H36" s="38"/>
    </row>
    <row r="37" spans="2:8" x14ac:dyDescent="0.3">
      <c r="B37" t="s">
        <v>54</v>
      </c>
      <c r="C37" s="7">
        <v>0</v>
      </c>
      <c r="D37" s="7">
        <v>0</v>
      </c>
      <c r="E37" s="7">
        <v>0</v>
      </c>
      <c r="F37" s="18"/>
      <c r="H37" s="38"/>
    </row>
    <row r="38" spans="2:8" x14ac:dyDescent="0.3">
      <c r="B38" t="s">
        <v>55</v>
      </c>
      <c r="C38" s="7">
        <v>2569.1</v>
      </c>
      <c r="D38" s="7">
        <v>3938.4</v>
      </c>
      <c r="E38" s="7">
        <v>5640.7</v>
      </c>
      <c r="F38" s="21"/>
      <c r="H38" s="38"/>
    </row>
    <row r="39" spans="2:8" x14ac:dyDescent="0.3">
      <c r="B39" t="s">
        <v>56</v>
      </c>
      <c r="C39" s="7">
        <v>41.400000000000006</v>
      </c>
      <c r="D39" s="7">
        <v>90.8</v>
      </c>
      <c r="E39" s="7">
        <v>0</v>
      </c>
      <c r="H39" s="38"/>
    </row>
    <row r="40" spans="2:8" x14ac:dyDescent="0.3">
      <c r="B40" t="s">
        <v>57</v>
      </c>
      <c r="C40" s="7">
        <v>27694.3</v>
      </c>
      <c r="D40" s="7">
        <v>30169</v>
      </c>
      <c r="E40" s="7">
        <v>30826.499999999996</v>
      </c>
    </row>
    <row r="45" spans="2:8" x14ac:dyDescent="0.3">
      <c r="B45" s="18" t="s">
        <v>58</v>
      </c>
      <c r="C45" s="7">
        <v>9275.7999999999993</v>
      </c>
      <c r="D45" s="7">
        <v>9296.4</v>
      </c>
      <c r="E45" s="7">
        <v>5185.0000000000009</v>
      </c>
    </row>
    <row r="46" spans="2:8" x14ac:dyDescent="0.3">
      <c r="B46" s="19" t="s">
        <v>129</v>
      </c>
      <c r="C46" s="7">
        <v>902.3</v>
      </c>
      <c r="D46" s="7">
        <v>1831.2</v>
      </c>
      <c r="E46" s="7">
        <v>3292.4</v>
      </c>
    </row>
    <row r="47" spans="2:8" x14ac:dyDescent="0.3">
      <c r="B47" s="20" t="s">
        <v>97</v>
      </c>
      <c r="C47" s="7">
        <v>3254.4</v>
      </c>
      <c r="D47" s="7">
        <v>4932.6000000000004</v>
      </c>
      <c r="E47" s="7">
        <v>5537.2999999999993</v>
      </c>
    </row>
    <row r="48" spans="2:8" x14ac:dyDescent="0.3">
      <c r="B48" s="22" t="s">
        <v>98</v>
      </c>
      <c r="C48" s="7">
        <v>2662</v>
      </c>
      <c r="D48" s="7">
        <v>3457.5</v>
      </c>
      <c r="E48" s="7">
        <v>1915.3</v>
      </c>
    </row>
    <row r="49" spans="2:9" x14ac:dyDescent="0.3">
      <c r="B49" s="21" t="s">
        <v>116</v>
      </c>
      <c r="C49" s="14">
        <v>2569.1</v>
      </c>
      <c r="D49" s="14">
        <v>3938.4</v>
      </c>
      <c r="E49" s="14">
        <v>5640.7</v>
      </c>
    </row>
    <row r="50" spans="2:9" x14ac:dyDescent="0.3">
      <c r="B50" s="28" t="s">
        <v>39</v>
      </c>
      <c r="C50" s="14">
        <v>1803.1</v>
      </c>
      <c r="D50" s="14">
        <v>2974.5</v>
      </c>
      <c r="E50" s="14">
        <v>3674.8</v>
      </c>
    </row>
    <row r="51" spans="2:9" x14ac:dyDescent="0.3">
      <c r="B51" t="s">
        <v>194</v>
      </c>
      <c r="C51" s="14">
        <v>235.3</v>
      </c>
      <c r="D51" s="14">
        <v>1136.5999999999999</v>
      </c>
      <c r="E51" s="14">
        <v>1533.9999999999998</v>
      </c>
    </row>
    <row r="52" spans="2:9" x14ac:dyDescent="0.3">
      <c r="B52" t="s">
        <v>157</v>
      </c>
      <c r="C52" s="14">
        <v>6123.7</v>
      </c>
      <c r="D52" s="14">
        <v>0</v>
      </c>
      <c r="E52" s="14">
        <v>0</v>
      </c>
    </row>
    <row r="53" spans="2:9" x14ac:dyDescent="0.3">
      <c r="B53" t="s">
        <v>99</v>
      </c>
      <c r="C53" s="7">
        <v>868.6</v>
      </c>
      <c r="D53" s="7">
        <v>2601.8000000000002</v>
      </c>
      <c r="E53" s="7">
        <v>4047</v>
      </c>
    </row>
    <row r="54" spans="2:9" x14ac:dyDescent="0.3">
      <c r="B54" t="s">
        <v>124</v>
      </c>
    </row>
    <row r="55" spans="2:9" x14ac:dyDescent="0.3">
      <c r="B55" s="18" t="s">
        <v>196</v>
      </c>
      <c r="C55" s="7">
        <v>9275.7999999999993</v>
      </c>
      <c r="D55" s="7">
        <v>9296.4</v>
      </c>
      <c r="E55" s="7">
        <v>5185.0000000000009</v>
      </c>
      <c r="G55" s="10">
        <v>0.3349353477069289</v>
      </c>
      <c r="H55" s="10">
        <v>0.30814412144916964</v>
      </c>
      <c r="I55" s="10">
        <v>0.16819943879454369</v>
      </c>
    </row>
    <row r="56" spans="2:9" x14ac:dyDescent="0.3">
      <c r="B56" s="20" t="s">
        <v>97</v>
      </c>
      <c r="C56" s="7">
        <v>3254.4</v>
      </c>
      <c r="D56" s="7">
        <v>4932.6000000000004</v>
      </c>
      <c r="E56" s="7">
        <v>5537.2999999999993</v>
      </c>
      <c r="G56" s="10">
        <v>0.11751154569712903</v>
      </c>
      <c r="H56" s="10">
        <v>0.1634989558818655</v>
      </c>
      <c r="I56" s="10">
        <v>0.17962791753848148</v>
      </c>
    </row>
    <row r="57" spans="2:9" x14ac:dyDescent="0.3">
      <c r="B57" s="21" t="s">
        <v>116</v>
      </c>
      <c r="C57" s="7">
        <v>2569.1</v>
      </c>
      <c r="D57" s="7">
        <v>3938.4</v>
      </c>
      <c r="E57" s="7">
        <v>5640.7</v>
      </c>
      <c r="G57" s="10">
        <v>9.276638152977329E-2</v>
      </c>
      <c r="H57" s="10">
        <v>0.13054459876031688</v>
      </c>
      <c r="I57" s="10">
        <v>0.18298217442784617</v>
      </c>
    </row>
    <row r="58" spans="2:9" x14ac:dyDescent="0.3">
      <c r="B58" s="22" t="s">
        <v>98</v>
      </c>
      <c r="C58" s="7">
        <v>2662</v>
      </c>
      <c r="D58" s="7">
        <v>3457.5</v>
      </c>
      <c r="E58" s="7">
        <v>1915.3</v>
      </c>
      <c r="G58" s="10">
        <v>9.612086241573177E-2</v>
      </c>
      <c r="H58" s="10">
        <v>0.11460439524014718</v>
      </c>
      <c r="I58" s="10">
        <v>6.2131607545456019E-2</v>
      </c>
    </row>
    <row r="59" spans="2:9" x14ac:dyDescent="0.3">
      <c r="B59" s="28" t="s">
        <v>39</v>
      </c>
      <c r="C59" s="7">
        <v>1803.1</v>
      </c>
      <c r="D59" s="7">
        <v>2974.5</v>
      </c>
      <c r="E59" s="7">
        <v>3674.8</v>
      </c>
      <c r="G59" s="10">
        <v>6.5107260338770082E-2</v>
      </c>
      <c r="H59" s="10">
        <v>9.8594583844343525E-2</v>
      </c>
      <c r="I59" s="10">
        <v>0.11920912202163723</v>
      </c>
    </row>
    <row r="60" spans="2:9" x14ac:dyDescent="0.3">
      <c r="B60" s="19" t="s">
        <v>129</v>
      </c>
      <c r="C60" s="7">
        <v>902.3</v>
      </c>
      <c r="D60" s="7">
        <v>1831.2</v>
      </c>
      <c r="E60" s="7">
        <v>3292.4</v>
      </c>
      <c r="G60" s="10">
        <v>3.2580711554363179E-2</v>
      </c>
      <c r="H60" s="10">
        <v>6.0698067552785971E-2</v>
      </c>
      <c r="I60" s="10">
        <v>0.10680421066290367</v>
      </c>
    </row>
    <row r="61" spans="2:9" x14ac:dyDescent="0.3">
      <c r="B61" s="19" t="s">
        <v>195</v>
      </c>
      <c r="C61" s="7">
        <v>235.3</v>
      </c>
      <c r="D61" s="7">
        <v>1136.5999999999999</v>
      </c>
      <c r="E61" s="7">
        <v>1533.9999999999998</v>
      </c>
      <c r="G61" s="10">
        <v>8.4963331804739622E-3</v>
      </c>
      <c r="H61" s="10">
        <v>3.7674434021677881E-2</v>
      </c>
      <c r="I61" s="10">
        <v>4.9762379770651864E-2</v>
      </c>
    </row>
    <row r="62" spans="2:9" x14ac:dyDescent="0.3">
      <c r="B62" t="s">
        <v>157</v>
      </c>
      <c r="C62" s="7">
        <v>6123.7</v>
      </c>
      <c r="D62" s="7">
        <v>0</v>
      </c>
      <c r="E62" s="7">
        <v>0</v>
      </c>
      <c r="G62" s="10">
        <v>0.22111770292081767</v>
      </c>
      <c r="H62" s="10">
        <v>0</v>
      </c>
      <c r="I62" s="10">
        <v>0</v>
      </c>
    </row>
    <row r="63" spans="2:9" x14ac:dyDescent="0.3">
      <c r="B63" t="s">
        <v>99</v>
      </c>
      <c r="C63" s="7">
        <v>868.6</v>
      </c>
      <c r="D63" s="7">
        <v>2601.8000000000002</v>
      </c>
      <c r="E63" s="7">
        <v>4047</v>
      </c>
      <c r="G63" s="10">
        <v>3.1363854656012255E-2</v>
      </c>
      <c r="H63" s="10">
        <v>8.6240843249693402E-2</v>
      </c>
      <c r="I63" s="10">
        <v>0.13128314923847989</v>
      </c>
    </row>
  </sheetData>
  <sortState xmlns:xlrd2="http://schemas.microsoft.com/office/spreadsheetml/2017/richdata2" ref="B55:E62">
    <sortCondition descending="1" ref="E54:E62"/>
  </sortState>
  <pageMargins left="0.7" right="0.7" top="0.75" bottom="0.75" header="0.3" footer="0.3"/>
  <customProperties>
    <customPr name="GUID" r:id="rId1"/>
  </customPropertie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6"/>
  <dimension ref="A1:E16"/>
  <sheetViews>
    <sheetView zoomScaleNormal="100" workbookViewId="0"/>
  </sheetViews>
  <sheetFormatPr defaultColWidth="9.109375" defaultRowHeight="14.4" x14ac:dyDescent="0.3"/>
  <cols>
    <col min="2" max="2" width="19.33203125" bestFit="1" customWidth="1"/>
    <col min="3" max="3" width="11.33203125" bestFit="1" customWidth="1"/>
  </cols>
  <sheetData>
    <row r="1" spans="1:5" ht="18" x14ac:dyDescent="0.35">
      <c r="A1" s="1" t="s">
        <v>183</v>
      </c>
    </row>
    <row r="4" spans="1:5" x14ac:dyDescent="0.3">
      <c r="B4" t="s">
        <v>124</v>
      </c>
      <c r="C4">
        <v>2022</v>
      </c>
      <c r="D4">
        <v>2023</v>
      </c>
      <c r="E4">
        <v>2024</v>
      </c>
    </row>
    <row r="5" spans="1:5" x14ac:dyDescent="0.3">
      <c r="B5" t="s">
        <v>97</v>
      </c>
      <c r="C5" s="10">
        <v>0.33</v>
      </c>
      <c r="D5" s="10">
        <v>0.35</v>
      </c>
      <c r="E5" s="10">
        <v>0.44800000000000001</v>
      </c>
    </row>
    <row r="6" spans="1:5" x14ac:dyDescent="0.3">
      <c r="B6" t="s">
        <v>100</v>
      </c>
      <c r="C6" s="10">
        <v>0.13600000000000001</v>
      </c>
      <c r="D6" s="10">
        <v>0.14899999999999999</v>
      </c>
      <c r="E6" s="10">
        <v>0.11700000000000001</v>
      </c>
    </row>
    <row r="7" spans="1:5" x14ac:dyDescent="0.3">
      <c r="B7" t="s">
        <v>98</v>
      </c>
      <c r="C7" s="10">
        <v>0.24299999999999999</v>
      </c>
      <c r="D7" s="10">
        <v>0.18</v>
      </c>
      <c r="E7" s="10">
        <v>8.5999999999999993E-2</v>
      </c>
    </row>
    <row r="8" spans="1:5" x14ac:dyDescent="0.3">
      <c r="B8" t="s">
        <v>172</v>
      </c>
      <c r="C8" s="10">
        <v>0.10199999999999999</v>
      </c>
      <c r="D8" s="10">
        <v>0.105</v>
      </c>
      <c r="E8" s="10">
        <v>0.152</v>
      </c>
    </row>
    <row r="9" spans="1:5" x14ac:dyDescent="0.3">
      <c r="B9" t="s">
        <v>121</v>
      </c>
      <c r="C9" s="10">
        <v>4.3999999999999997E-2</v>
      </c>
      <c r="D9" s="10">
        <v>7.5999999999999998E-2</v>
      </c>
      <c r="E9" s="10">
        <v>8.7999999999999995E-2</v>
      </c>
    </row>
    <row r="10" spans="1:5" x14ac:dyDescent="0.3">
      <c r="B10" t="s">
        <v>120</v>
      </c>
      <c r="C10" s="10">
        <v>9.2999999999999999E-2</v>
      </c>
      <c r="D10" s="10">
        <v>0.08</v>
      </c>
      <c r="E10" s="10">
        <v>7.0000000000000007E-2</v>
      </c>
    </row>
    <row r="11" spans="1:5" x14ac:dyDescent="0.3">
      <c r="B11" t="s">
        <v>99</v>
      </c>
      <c r="C11" s="10">
        <v>5.2999999999999999E-2</v>
      </c>
      <c r="D11" s="10">
        <v>0.06</v>
      </c>
      <c r="E11" s="10">
        <v>0.04</v>
      </c>
    </row>
    <row r="14" spans="1:5" x14ac:dyDescent="0.3">
      <c r="C14" s="10"/>
      <c r="D14" s="10"/>
      <c r="E14" s="10"/>
    </row>
    <row r="15" spans="1:5" x14ac:dyDescent="0.3">
      <c r="C15" s="10"/>
    </row>
    <row r="16" spans="1:5" x14ac:dyDescent="0.3">
      <c r="C16" s="23"/>
    </row>
  </sheetData>
  <sortState xmlns:xlrd2="http://schemas.microsoft.com/office/spreadsheetml/2017/richdata2" ref="B5:C10">
    <sortCondition descending="1" ref="C4:C10"/>
  </sortState>
  <pageMargins left="0.7" right="0.7" top="0.75" bottom="0.75" header="0.3" footer="0.3"/>
  <customProperties>
    <customPr name="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83"/>
  <sheetViews>
    <sheetView zoomScaleNormal="100" workbookViewId="0"/>
  </sheetViews>
  <sheetFormatPr defaultColWidth="9.109375" defaultRowHeight="14.4" x14ac:dyDescent="0.3"/>
  <cols>
    <col min="1" max="1" width="10.109375" customWidth="1"/>
    <col min="3" max="10" width="12" customWidth="1"/>
    <col min="12" max="18" width="12" customWidth="1"/>
    <col min="20" max="20" width="12.6640625" bestFit="1" customWidth="1"/>
    <col min="21" max="25" width="12" customWidth="1"/>
    <col min="26" max="26" width="12.6640625" bestFit="1" customWidth="1"/>
  </cols>
  <sheetData>
    <row r="1" spans="1:30" ht="18" x14ac:dyDescent="0.35">
      <c r="A1" s="1" t="s">
        <v>7</v>
      </c>
    </row>
    <row r="3" spans="1:30" ht="15.6" x14ac:dyDescent="0.3">
      <c r="C3" s="3" t="s">
        <v>4</v>
      </c>
      <c r="L3" s="3" t="s">
        <v>5</v>
      </c>
      <c r="T3" s="3" t="s">
        <v>6</v>
      </c>
    </row>
    <row r="4" spans="1:30" ht="57.6" x14ac:dyDescent="0.3">
      <c r="A4" s="2"/>
      <c r="B4" s="2"/>
      <c r="C4" s="2" t="s">
        <v>70</v>
      </c>
      <c r="D4" s="2" t="s">
        <v>66</v>
      </c>
      <c r="E4" s="2" t="s">
        <v>142</v>
      </c>
      <c r="F4" s="2" t="s">
        <v>71</v>
      </c>
      <c r="G4" s="2" t="s">
        <v>72</v>
      </c>
      <c r="H4" s="2" t="s">
        <v>144</v>
      </c>
      <c r="I4" s="2" t="s">
        <v>1</v>
      </c>
      <c r="J4" s="2" t="s">
        <v>2</v>
      </c>
      <c r="K4" s="2"/>
      <c r="L4" s="2" t="s">
        <v>70</v>
      </c>
      <c r="M4" s="2" t="s">
        <v>66</v>
      </c>
      <c r="N4" s="2" t="s">
        <v>67</v>
      </c>
      <c r="O4" s="2" t="s">
        <v>71</v>
      </c>
      <c r="P4" s="2" t="s">
        <v>72</v>
      </c>
      <c r="Q4" s="2" t="s">
        <v>69</v>
      </c>
      <c r="R4" s="2" t="s">
        <v>1</v>
      </c>
      <c r="S4" s="2" t="s">
        <v>140</v>
      </c>
      <c r="T4" s="2" t="s">
        <v>70</v>
      </c>
      <c r="U4" s="2" t="s">
        <v>66</v>
      </c>
      <c r="V4" s="2" t="s">
        <v>67</v>
      </c>
      <c r="W4" s="2" t="s">
        <v>71</v>
      </c>
      <c r="X4" s="2" t="s">
        <v>72</v>
      </c>
      <c r="Y4" s="2" t="s">
        <v>69</v>
      </c>
      <c r="Z4" s="2" t="s">
        <v>1</v>
      </c>
      <c r="AA4" s="2"/>
      <c r="AB4" s="2"/>
      <c r="AC4" s="2"/>
      <c r="AD4" s="2"/>
    </row>
    <row r="5" spans="1:30" x14ac:dyDescent="0.3">
      <c r="A5" t="s">
        <v>3</v>
      </c>
      <c r="B5">
        <v>1990</v>
      </c>
      <c r="C5" s="4">
        <v>16282.924429158307</v>
      </c>
      <c r="D5" s="4">
        <v>6819.8051443574914</v>
      </c>
      <c r="E5" s="4">
        <v>2876.1408235406516</v>
      </c>
      <c r="F5" s="4">
        <v>4985.7265692175406</v>
      </c>
      <c r="G5" s="4">
        <v>220.62195471481797</v>
      </c>
      <c r="H5" s="4">
        <v>377.35263208178083</v>
      </c>
      <c r="I5" s="4">
        <v>31562.571553070593</v>
      </c>
      <c r="J5" s="4">
        <v>0</v>
      </c>
      <c r="K5" s="5"/>
      <c r="L5" s="7">
        <v>16.282924429158307</v>
      </c>
      <c r="M5" s="7">
        <v>6.819805144357491</v>
      </c>
      <c r="N5" s="7">
        <v>2.8761408235406516</v>
      </c>
      <c r="O5" s="7">
        <v>4.9857265692175403</v>
      </c>
      <c r="P5" s="7">
        <v>0.22062195471481796</v>
      </c>
      <c r="Q5" s="7">
        <v>0.37735263208178083</v>
      </c>
      <c r="R5" s="7">
        <v>31.562571553070594</v>
      </c>
      <c r="S5" s="5"/>
      <c r="T5" s="4">
        <v>681733.4800000001</v>
      </c>
      <c r="U5" s="4">
        <v>285531.60178395949</v>
      </c>
      <c r="V5" s="4">
        <v>120418.26400000001</v>
      </c>
      <c r="W5" s="4">
        <v>208742.39999999999</v>
      </c>
      <c r="X5" s="4">
        <v>9237</v>
      </c>
      <c r="Y5" s="4">
        <v>15799</v>
      </c>
      <c r="Z5" s="4">
        <v>1321461.7457839597</v>
      </c>
    </row>
    <row r="6" spans="1:30" x14ac:dyDescent="0.3">
      <c r="A6" t="s">
        <v>3</v>
      </c>
      <c r="B6">
        <v>1991</v>
      </c>
      <c r="C6" s="4">
        <v>17568.386357122381</v>
      </c>
      <c r="D6" s="4">
        <v>7191.3841386377781</v>
      </c>
      <c r="E6" s="4">
        <v>2733.9672781121617</v>
      </c>
      <c r="F6" s="4">
        <v>5203.4393809114363</v>
      </c>
      <c r="G6" s="4">
        <v>233.18524887742427</v>
      </c>
      <c r="H6" s="4">
        <v>392.90149995223078</v>
      </c>
      <c r="I6" s="4">
        <v>33323.263903613413</v>
      </c>
      <c r="J6" s="4">
        <v>0</v>
      </c>
      <c r="K6" s="5"/>
      <c r="L6" s="7">
        <v>17.568386357122382</v>
      </c>
      <c r="M6" s="7">
        <v>7.1913841386377779</v>
      </c>
      <c r="N6" s="7">
        <v>2.7339672781121616</v>
      </c>
      <c r="O6" s="7">
        <v>5.2034393809114361</v>
      </c>
      <c r="P6" s="7">
        <v>0.23318524887742428</v>
      </c>
      <c r="Q6" s="7">
        <v>0.39290149995223078</v>
      </c>
      <c r="R6" s="7">
        <v>33.323263903613416</v>
      </c>
      <c r="S6" s="5"/>
      <c r="T6" s="4">
        <v>735553.19999999984</v>
      </c>
      <c r="U6" s="4">
        <v>301088.87111648649</v>
      </c>
      <c r="V6" s="4">
        <v>114465.742</v>
      </c>
      <c r="W6" s="4">
        <v>217857.60000000003</v>
      </c>
      <c r="X6" s="4">
        <v>9763</v>
      </c>
      <c r="Y6" s="4">
        <v>16450</v>
      </c>
      <c r="Z6" s="4">
        <v>1395178.4131164865</v>
      </c>
    </row>
    <row r="7" spans="1:30" x14ac:dyDescent="0.3">
      <c r="A7" t="s">
        <v>3</v>
      </c>
      <c r="B7">
        <v>1992</v>
      </c>
      <c r="C7" s="4">
        <v>18112.611541033726</v>
      </c>
      <c r="D7" s="4">
        <v>7397.0573896659971</v>
      </c>
      <c r="E7" s="4">
        <v>2244.5847425241232</v>
      </c>
      <c r="F7" s="4">
        <v>5381.1693895098879</v>
      </c>
      <c r="G7" s="4">
        <v>229.22040699340786</v>
      </c>
      <c r="H7" s="4">
        <v>401.07002961689119</v>
      </c>
      <c r="I7" s="4">
        <v>33765.713499344034</v>
      </c>
      <c r="J7" s="4">
        <v>0</v>
      </c>
      <c r="K7" s="5"/>
      <c r="L7" s="7">
        <v>18.112611541033726</v>
      </c>
      <c r="M7" s="7">
        <v>7.3970573896659975</v>
      </c>
      <c r="N7" s="7">
        <v>2.2445847425241232</v>
      </c>
      <c r="O7" s="7">
        <v>5.3811693895098882</v>
      </c>
      <c r="P7" s="7">
        <v>0.22922040699340787</v>
      </c>
      <c r="Q7" s="7">
        <v>0.4010700296168912</v>
      </c>
      <c r="R7" s="7">
        <v>33.765713499344031</v>
      </c>
      <c r="S7" s="5"/>
      <c r="T7" s="4">
        <v>758338.82000000007</v>
      </c>
      <c r="U7" s="4">
        <v>309699.99879053596</v>
      </c>
      <c r="V7" s="4">
        <v>93976.27399999999</v>
      </c>
      <c r="W7" s="4">
        <v>225298.8</v>
      </c>
      <c r="X7" s="4">
        <v>9597</v>
      </c>
      <c r="Y7" s="4">
        <v>16792</v>
      </c>
      <c r="Z7" s="4">
        <v>1413702.8927905362</v>
      </c>
    </row>
    <row r="8" spans="1:30" x14ac:dyDescent="0.3">
      <c r="A8" t="s">
        <v>3</v>
      </c>
      <c r="B8">
        <v>1993</v>
      </c>
      <c r="C8" s="4">
        <v>17718.57791153148</v>
      </c>
      <c r="D8" s="4">
        <v>7760.338947188664</v>
      </c>
      <c r="E8" s="4">
        <v>1898.4438234451131</v>
      </c>
      <c r="F8" s="4">
        <v>5442.8202923473773</v>
      </c>
      <c r="G8" s="4">
        <v>218.71118754179801</v>
      </c>
      <c r="H8" s="4">
        <v>327.69179325499192</v>
      </c>
      <c r="I8" s="4">
        <v>33366.583955309419</v>
      </c>
      <c r="J8" s="4">
        <v>0</v>
      </c>
      <c r="K8" s="5"/>
      <c r="L8" s="7">
        <v>17.718577911531479</v>
      </c>
      <c r="M8" s="7">
        <v>7.7603389471886643</v>
      </c>
      <c r="N8" s="7">
        <v>1.8984438234451131</v>
      </c>
      <c r="O8" s="7">
        <v>5.4428202923473776</v>
      </c>
      <c r="P8" s="7">
        <v>0.21871118754179802</v>
      </c>
      <c r="Q8" s="7">
        <v>0.32769179325499193</v>
      </c>
      <c r="R8" s="7">
        <v>33.366583955309416</v>
      </c>
      <c r="S8" s="5"/>
      <c r="T8" s="4">
        <v>741841.42</v>
      </c>
      <c r="U8" s="4">
        <v>324909.871040895</v>
      </c>
      <c r="V8" s="4">
        <v>79484.046000000002</v>
      </c>
      <c r="W8" s="4">
        <v>227880</v>
      </c>
      <c r="X8" s="4">
        <v>9157</v>
      </c>
      <c r="Y8" s="4">
        <v>13719.800000000003</v>
      </c>
      <c r="Z8" s="4">
        <v>1396992.1370408949</v>
      </c>
    </row>
    <row r="9" spans="1:30" x14ac:dyDescent="0.3">
      <c r="A9" t="s">
        <v>3</v>
      </c>
      <c r="B9">
        <v>1994</v>
      </c>
      <c r="C9" s="4">
        <v>19987.194038406418</v>
      </c>
      <c r="D9" s="4">
        <v>7916.7004885744564</v>
      </c>
      <c r="E9" s="4">
        <v>1817.811025126588</v>
      </c>
      <c r="F9" s="4">
        <v>5713.413585554601</v>
      </c>
      <c r="G9" s="4">
        <v>215.8450367822681</v>
      </c>
      <c r="H9" s="4">
        <v>348.00324830419413</v>
      </c>
      <c r="I9" s="4">
        <v>35998.96742274853</v>
      </c>
      <c r="J9" s="4">
        <v>0</v>
      </c>
      <c r="K9" s="5"/>
      <c r="L9" s="7">
        <v>19.987194038406418</v>
      </c>
      <c r="M9" s="7">
        <v>7.9167004885744561</v>
      </c>
      <c r="N9" s="7">
        <v>1.817811025126588</v>
      </c>
      <c r="O9" s="7">
        <v>5.7134135855546013</v>
      </c>
      <c r="P9" s="7">
        <v>0.2158450367822681</v>
      </c>
      <c r="Q9" s="7">
        <v>0.34800324830419416</v>
      </c>
      <c r="R9" s="7">
        <v>35.998967422748528</v>
      </c>
      <c r="S9" s="5"/>
      <c r="T9" s="4">
        <v>836823.84</v>
      </c>
      <c r="U9" s="4">
        <v>331456.41605563537</v>
      </c>
      <c r="V9" s="4">
        <v>76108.111999999994</v>
      </c>
      <c r="W9" s="4">
        <v>239209.20000000004</v>
      </c>
      <c r="X9" s="4">
        <v>9037.0000000000018</v>
      </c>
      <c r="Y9" s="4">
        <v>14570.2</v>
      </c>
      <c r="Z9" s="4">
        <v>1507204.7680556355</v>
      </c>
    </row>
    <row r="10" spans="1:30" x14ac:dyDescent="0.3">
      <c r="A10" t="s">
        <v>3</v>
      </c>
      <c r="B10">
        <v>1995</v>
      </c>
      <c r="C10" s="4">
        <v>20278.418840164326</v>
      </c>
      <c r="D10" s="4">
        <v>8615.5995669786043</v>
      </c>
      <c r="E10" s="4">
        <v>1750.7661937517912</v>
      </c>
      <c r="F10" s="4">
        <v>5885.4686156491825</v>
      </c>
      <c r="G10" s="4">
        <v>224.84952708512469</v>
      </c>
      <c r="H10" s="4">
        <v>434.43680137575234</v>
      </c>
      <c r="I10" s="4">
        <v>37189.53954500478</v>
      </c>
      <c r="J10" s="4">
        <v>0</v>
      </c>
      <c r="K10" s="5"/>
      <c r="L10" s="7">
        <v>20.278418840164328</v>
      </c>
      <c r="M10" s="7">
        <v>8.6155995669786041</v>
      </c>
      <c r="N10" s="7">
        <v>1.7507661937517911</v>
      </c>
      <c r="O10" s="7">
        <v>5.8854686156491827</v>
      </c>
      <c r="P10" s="7">
        <v>0.22484952708512468</v>
      </c>
      <c r="Q10" s="7">
        <v>0.43443680137575236</v>
      </c>
      <c r="R10" s="7">
        <v>37.189539545004777</v>
      </c>
      <c r="S10" s="5"/>
      <c r="T10" s="4">
        <v>849016.84000000008</v>
      </c>
      <c r="U10" s="4">
        <v>360717.92267026025</v>
      </c>
      <c r="V10" s="4">
        <v>73301.078999999998</v>
      </c>
      <c r="W10" s="4">
        <v>246412.79999999999</v>
      </c>
      <c r="X10" s="4">
        <v>9414.0000000000018</v>
      </c>
      <c r="Y10" s="4">
        <v>18189</v>
      </c>
      <c r="Z10" s="4">
        <v>1557051.6416702601</v>
      </c>
    </row>
    <row r="11" spans="1:30" x14ac:dyDescent="0.3">
      <c r="A11" t="s">
        <v>3</v>
      </c>
      <c r="B11">
        <v>1996</v>
      </c>
      <c r="C11" s="4">
        <v>21405.897105187731</v>
      </c>
      <c r="D11" s="4">
        <v>9652.9492876048607</v>
      </c>
      <c r="E11" s="4">
        <v>1579.5305006209994</v>
      </c>
      <c r="F11" s="4">
        <v>6008.2545141874471</v>
      </c>
      <c r="G11" s="4">
        <v>248.39973249259577</v>
      </c>
      <c r="H11" s="4">
        <v>437.20741377663131</v>
      </c>
      <c r="I11" s="4">
        <v>39332.238553870266</v>
      </c>
      <c r="J11" s="4">
        <v>0</v>
      </c>
      <c r="K11" s="5"/>
      <c r="L11" s="7">
        <v>21.40589710518773</v>
      </c>
      <c r="M11" s="7">
        <v>9.6529492876048604</v>
      </c>
      <c r="N11" s="7">
        <v>1.5795305006209994</v>
      </c>
      <c r="O11" s="7">
        <v>6.0082545141874473</v>
      </c>
      <c r="P11" s="7">
        <v>0.24839973249259578</v>
      </c>
      <c r="Q11" s="7">
        <v>0.4372074137766313</v>
      </c>
      <c r="R11" s="7">
        <v>39.332238553870269</v>
      </c>
      <c r="S11" s="5"/>
      <c r="T11" s="4">
        <v>896222.1</v>
      </c>
      <c r="U11" s="4">
        <v>404149.68077344034</v>
      </c>
      <c r="V11" s="4">
        <v>66131.78300000001</v>
      </c>
      <c r="W11" s="4">
        <v>251553.60000000003</v>
      </c>
      <c r="X11" s="4">
        <v>10400</v>
      </c>
      <c r="Y11" s="4">
        <v>18305</v>
      </c>
      <c r="Z11" s="4">
        <v>1646762.1637734403</v>
      </c>
    </row>
    <row r="12" spans="1:30" x14ac:dyDescent="0.3">
      <c r="A12" t="s">
        <v>3</v>
      </c>
      <c r="B12">
        <v>1997</v>
      </c>
      <c r="C12" s="4">
        <v>21404.975160026748</v>
      </c>
      <c r="D12" s="4">
        <v>9014.4024075666384</v>
      </c>
      <c r="E12" s="4">
        <v>1433.8703544473105</v>
      </c>
      <c r="F12" s="4">
        <v>6176.1822871883069</v>
      </c>
      <c r="G12" s="4">
        <v>271.83051495175312</v>
      </c>
      <c r="H12" s="4">
        <v>426.00554122480173</v>
      </c>
      <c r="I12" s="4">
        <v>38727.266265405553</v>
      </c>
      <c r="J12" s="4">
        <v>0</v>
      </c>
      <c r="K12" s="5"/>
      <c r="L12" s="7">
        <v>21.404975160026748</v>
      </c>
      <c r="M12" s="7">
        <v>9.0144024075666387</v>
      </c>
      <c r="N12" s="7">
        <v>1.4338703544473106</v>
      </c>
      <c r="O12" s="7">
        <v>6.1761822871883068</v>
      </c>
      <c r="P12" s="7">
        <v>0.27183051495175314</v>
      </c>
      <c r="Q12" s="7">
        <v>0.42600554122480172</v>
      </c>
      <c r="R12" s="7">
        <v>38.727266265405554</v>
      </c>
      <c r="S12" s="5"/>
      <c r="T12" s="4">
        <v>896183.49999999988</v>
      </c>
      <c r="U12" s="4">
        <v>377415.00000000006</v>
      </c>
      <c r="V12" s="4">
        <v>60033.284</v>
      </c>
      <c r="W12" s="4">
        <v>258584.40000000005</v>
      </c>
      <c r="X12" s="4">
        <v>11381</v>
      </c>
      <c r="Y12" s="4">
        <v>17836</v>
      </c>
      <c r="Z12" s="4">
        <v>1621433.1839999997</v>
      </c>
    </row>
    <row r="13" spans="1:30" x14ac:dyDescent="0.3">
      <c r="A13" t="s">
        <v>3</v>
      </c>
      <c r="B13">
        <v>1998</v>
      </c>
      <c r="C13" s="4">
        <v>21426.937995605236</v>
      </c>
      <c r="D13" s="4">
        <v>9385.5331040412711</v>
      </c>
      <c r="E13" s="4">
        <v>1352.6163418362471</v>
      </c>
      <c r="F13" s="4">
        <v>6359.4153052450565</v>
      </c>
      <c r="G13" s="4">
        <v>324.20942008216298</v>
      </c>
      <c r="H13" s="4">
        <v>474.15687398490496</v>
      </c>
      <c r="I13" s="4">
        <v>39322.869040794874</v>
      </c>
      <c r="J13" s="4">
        <v>0</v>
      </c>
      <c r="K13" s="5"/>
      <c r="L13" s="7">
        <v>21.426937995605236</v>
      </c>
      <c r="M13" s="7">
        <v>9.3855331040412704</v>
      </c>
      <c r="N13" s="7">
        <v>1.3526163418362471</v>
      </c>
      <c r="O13" s="7">
        <v>6.3594153052450562</v>
      </c>
      <c r="P13" s="7">
        <v>0.32420942008216297</v>
      </c>
      <c r="Q13" s="7">
        <v>0.47415687398490497</v>
      </c>
      <c r="R13" s="7">
        <v>39.322869040794878</v>
      </c>
      <c r="S13" s="5"/>
      <c r="T13" s="4">
        <v>897103.04</v>
      </c>
      <c r="U13" s="4">
        <v>392953.49999999994</v>
      </c>
      <c r="V13" s="4">
        <v>56631.340999999993</v>
      </c>
      <c r="W13" s="4">
        <v>266256.00000000006</v>
      </c>
      <c r="X13" s="4">
        <v>13574</v>
      </c>
      <c r="Y13" s="4">
        <v>19852.000000000004</v>
      </c>
      <c r="Z13" s="4">
        <v>1646369.8809999998</v>
      </c>
    </row>
    <row r="14" spans="1:30" x14ac:dyDescent="0.3">
      <c r="A14" t="s">
        <v>3</v>
      </c>
      <c r="B14">
        <v>1999</v>
      </c>
      <c r="C14" s="4">
        <v>21261.755517340214</v>
      </c>
      <c r="D14" s="4">
        <v>9683.0244905406053</v>
      </c>
      <c r="E14" s="4">
        <v>1304.0409859558611</v>
      </c>
      <c r="F14" s="4">
        <v>6406.5348237317276</v>
      </c>
      <c r="G14" s="4">
        <v>388.00515907136707</v>
      </c>
      <c r="H14" s="4">
        <v>535.30142352154394</v>
      </c>
      <c r="I14" s="4">
        <v>39578.662400161316</v>
      </c>
      <c r="J14" s="4">
        <v>0</v>
      </c>
      <c r="K14" s="5"/>
      <c r="L14" s="7">
        <v>21.261755517340216</v>
      </c>
      <c r="M14" s="7">
        <v>9.6830244905406051</v>
      </c>
      <c r="N14" s="7">
        <v>1.304040985955861</v>
      </c>
      <c r="O14" s="7">
        <v>6.4065348237317279</v>
      </c>
      <c r="P14" s="7">
        <v>0.38800515907136707</v>
      </c>
      <c r="Q14" s="7">
        <v>0.53530142352154397</v>
      </c>
      <c r="R14" s="7">
        <v>39.578662400161313</v>
      </c>
      <c r="S14" s="5"/>
      <c r="T14" s="4">
        <v>890187.18000000017</v>
      </c>
      <c r="U14" s="4">
        <v>405408.8693699541</v>
      </c>
      <c r="V14" s="4">
        <v>54597.587999999996</v>
      </c>
      <c r="W14" s="4">
        <v>268228.8</v>
      </c>
      <c r="X14" s="4">
        <v>16244.999999999998</v>
      </c>
      <c r="Y14" s="4">
        <v>22412.000000000004</v>
      </c>
      <c r="Z14" s="4">
        <v>1657079.4373699541</v>
      </c>
    </row>
    <row r="15" spans="1:30" x14ac:dyDescent="0.3">
      <c r="A15" t="s">
        <v>3</v>
      </c>
      <c r="B15">
        <v>2000</v>
      </c>
      <c r="C15" s="4">
        <v>21176.622719021685</v>
      </c>
      <c r="D15" s="4">
        <v>10145.104824817114</v>
      </c>
      <c r="E15" s="4">
        <v>1623.6394621190407</v>
      </c>
      <c r="F15" s="4">
        <v>6667.4118658641437</v>
      </c>
      <c r="G15" s="4">
        <v>491.83147033533965</v>
      </c>
      <c r="H15" s="4">
        <v>533.34288716919843</v>
      </c>
      <c r="I15" s="4">
        <v>40637.953229326522</v>
      </c>
      <c r="J15" s="4">
        <v>0</v>
      </c>
      <c r="K15" s="5"/>
      <c r="L15" s="7">
        <v>21.176622719021687</v>
      </c>
      <c r="M15" s="7">
        <v>10.145104824817114</v>
      </c>
      <c r="N15" s="7">
        <v>1.6236394621190406</v>
      </c>
      <c r="O15" s="7">
        <v>6.6674118658641435</v>
      </c>
      <c r="P15" s="7">
        <v>0.49183147033533964</v>
      </c>
      <c r="Q15" s="7">
        <v>0.53334288716919842</v>
      </c>
      <c r="R15" s="7">
        <v>40.63795322932652</v>
      </c>
      <c r="S15" s="5"/>
      <c r="T15" s="4">
        <v>886622.84</v>
      </c>
      <c r="U15" s="4">
        <v>424755.24880544294</v>
      </c>
      <c r="V15" s="4">
        <v>67978.536999999997</v>
      </c>
      <c r="W15" s="4">
        <v>279151.19999999995</v>
      </c>
      <c r="X15" s="4">
        <v>20592</v>
      </c>
      <c r="Y15" s="4">
        <v>22330</v>
      </c>
      <c r="Z15" s="4">
        <v>1701429.8258054429</v>
      </c>
    </row>
    <row r="16" spans="1:30" x14ac:dyDescent="0.3">
      <c r="A16" t="s">
        <v>3</v>
      </c>
      <c r="B16">
        <v>2001</v>
      </c>
      <c r="C16" s="4">
        <v>21588.386834814177</v>
      </c>
      <c r="D16" s="4">
        <v>10265.421688210647</v>
      </c>
      <c r="E16" s="4">
        <v>2412.323803382058</v>
      </c>
      <c r="F16" s="4">
        <v>6719.0025795356833</v>
      </c>
      <c r="G16" s="4">
        <v>483.44797936371452</v>
      </c>
      <c r="H16" s="4">
        <v>607.4806534823731</v>
      </c>
      <c r="I16" s="4">
        <v>42076.063538788658</v>
      </c>
      <c r="J16" s="4">
        <v>0</v>
      </c>
      <c r="K16" s="5"/>
      <c r="L16" s="7">
        <v>21.588386834814177</v>
      </c>
      <c r="M16" s="7">
        <v>10.265421688210647</v>
      </c>
      <c r="N16" s="7">
        <v>2.412323803382058</v>
      </c>
      <c r="O16" s="7">
        <v>6.7190025795356831</v>
      </c>
      <c r="P16" s="7">
        <v>0.48344797936371453</v>
      </c>
      <c r="Q16" s="7">
        <v>0.60748065348237312</v>
      </c>
      <c r="R16" s="7">
        <v>42.076063538788659</v>
      </c>
      <c r="S16" s="5"/>
      <c r="T16" s="4">
        <v>903862.58</v>
      </c>
      <c r="U16" s="4">
        <v>429792.6752420034</v>
      </c>
      <c r="V16" s="4">
        <v>100999.17300000001</v>
      </c>
      <c r="W16" s="4">
        <v>281311.2</v>
      </c>
      <c r="X16" s="4">
        <v>20241</v>
      </c>
      <c r="Y16" s="4">
        <v>25434</v>
      </c>
      <c r="Z16" s="4">
        <v>1761640.6282420035</v>
      </c>
    </row>
    <row r="17" spans="1:26" x14ac:dyDescent="0.3">
      <c r="A17" t="s">
        <v>3</v>
      </c>
      <c r="B17">
        <v>2002</v>
      </c>
      <c r="C17" s="4">
        <v>20497.32540364956</v>
      </c>
      <c r="D17" s="4">
        <v>10403.434386558956</v>
      </c>
      <c r="E17" s="4">
        <v>1590.6604805579441</v>
      </c>
      <c r="F17" s="4">
        <v>6745.2278589853822</v>
      </c>
      <c r="G17" s="4">
        <v>474.65845036782264</v>
      </c>
      <c r="H17" s="4">
        <v>601.65281360466224</v>
      </c>
      <c r="I17" s="4">
        <v>40312.959393724333</v>
      </c>
      <c r="J17" s="4">
        <v>0</v>
      </c>
      <c r="K17" s="5"/>
      <c r="L17" s="7">
        <v>20.497325403649562</v>
      </c>
      <c r="M17" s="7">
        <v>10.403434386558956</v>
      </c>
      <c r="N17" s="7">
        <v>1.5906604805579441</v>
      </c>
      <c r="O17" s="7">
        <v>6.7452278589853822</v>
      </c>
      <c r="P17" s="7">
        <v>0.47465845036782262</v>
      </c>
      <c r="Q17" s="7">
        <v>0.60165281360466227</v>
      </c>
      <c r="R17" s="7">
        <v>40.312959393724334</v>
      </c>
      <c r="S17" s="5"/>
      <c r="T17" s="4">
        <v>858182.01999999979</v>
      </c>
      <c r="U17" s="4">
        <v>435570.99089645041</v>
      </c>
      <c r="V17" s="4">
        <v>66597.773000000001</v>
      </c>
      <c r="W17" s="4">
        <v>282409.2</v>
      </c>
      <c r="X17" s="4">
        <v>19873</v>
      </c>
      <c r="Y17" s="4">
        <v>25190</v>
      </c>
      <c r="Z17" s="4">
        <v>1687822.9838964504</v>
      </c>
    </row>
    <row r="18" spans="1:26" x14ac:dyDescent="0.3">
      <c r="A18" t="s">
        <v>3</v>
      </c>
      <c r="B18">
        <v>2003</v>
      </c>
      <c r="C18" s="4">
        <v>21348.463265501094</v>
      </c>
      <c r="D18" s="4">
        <v>10490.959043185943</v>
      </c>
      <c r="E18" s="4">
        <v>1604.4662271902166</v>
      </c>
      <c r="F18" s="4">
        <v>6855.7179707652613</v>
      </c>
      <c r="G18" s="4">
        <v>511.05856501385307</v>
      </c>
      <c r="H18" s="4">
        <v>697.90770994554305</v>
      </c>
      <c r="I18" s="4">
        <v>41508.572781601913</v>
      </c>
      <c r="J18" s="4">
        <v>0</v>
      </c>
      <c r="K18" s="5"/>
      <c r="L18" s="7">
        <v>21.348463265501092</v>
      </c>
      <c r="M18" s="7">
        <v>10.490959043185944</v>
      </c>
      <c r="N18" s="7">
        <v>1.6044662271902166</v>
      </c>
      <c r="O18" s="7">
        <v>6.8557179707652613</v>
      </c>
      <c r="P18" s="7">
        <v>0.51105856501385305</v>
      </c>
      <c r="Q18" s="7">
        <v>0.69790770994554308</v>
      </c>
      <c r="R18" s="7">
        <v>41.508572781601913</v>
      </c>
      <c r="S18" s="5"/>
      <c r="T18" s="4">
        <v>893817.45999999985</v>
      </c>
      <c r="U18" s="4">
        <v>439235.47322010912</v>
      </c>
      <c r="V18" s="4">
        <v>67175.791999999987</v>
      </c>
      <c r="W18" s="4">
        <v>287035.19999999995</v>
      </c>
      <c r="X18" s="4">
        <v>21397</v>
      </c>
      <c r="Y18" s="4">
        <v>29219.999999999996</v>
      </c>
      <c r="Z18" s="4">
        <v>1737880.9252201091</v>
      </c>
    </row>
    <row r="19" spans="1:26" x14ac:dyDescent="0.3">
      <c r="A19" t="s">
        <v>3</v>
      </c>
      <c r="B19">
        <v>2004</v>
      </c>
      <c r="C19" s="4">
        <v>21664.550492022543</v>
      </c>
      <c r="D19" s="4">
        <v>10380.356991508665</v>
      </c>
      <c r="E19" s="4">
        <v>1459.1840785325307</v>
      </c>
      <c r="F19" s="4">
        <v>6994.4883920894226</v>
      </c>
      <c r="G19" s="4">
        <v>484.68758956721126</v>
      </c>
      <c r="H19" s="4">
        <v>712.79616891181809</v>
      </c>
      <c r="I19" s="4">
        <v>41696.063712632189</v>
      </c>
      <c r="J19" s="4">
        <v>0</v>
      </c>
      <c r="K19" s="5"/>
      <c r="L19" s="7">
        <v>21.664550492022542</v>
      </c>
      <c r="M19" s="7">
        <v>10.380356991508664</v>
      </c>
      <c r="N19" s="7">
        <v>1.4591840785325307</v>
      </c>
      <c r="O19" s="7">
        <v>6.9944883920894227</v>
      </c>
      <c r="P19" s="7">
        <v>0.48468758956721125</v>
      </c>
      <c r="Q19" s="7">
        <v>0.71279616891181807</v>
      </c>
      <c r="R19" s="7">
        <v>41.696063712632188</v>
      </c>
      <c r="S19" s="5"/>
      <c r="T19" s="4">
        <v>907051.39999999991</v>
      </c>
      <c r="U19" s="4">
        <v>434604.78652048478</v>
      </c>
      <c r="V19" s="4">
        <v>61093.118999999999</v>
      </c>
      <c r="W19" s="4">
        <v>292845.23999999993</v>
      </c>
      <c r="X19" s="4">
        <v>20292.900000000001</v>
      </c>
      <c r="Y19" s="4">
        <v>29843.350000000002</v>
      </c>
      <c r="Z19" s="4">
        <v>1745730.7955204847</v>
      </c>
    </row>
    <row r="20" spans="1:26" x14ac:dyDescent="0.3">
      <c r="A20" t="s">
        <v>3</v>
      </c>
      <c r="B20">
        <v>2005</v>
      </c>
      <c r="C20" s="4">
        <v>21729.649374223754</v>
      </c>
      <c r="D20" s="4">
        <v>10366.786457271257</v>
      </c>
      <c r="E20" s="4">
        <v>1247.7642352154389</v>
      </c>
      <c r="F20" s="4">
        <v>7039.122957867583</v>
      </c>
      <c r="G20" s="4">
        <v>524.70383108818191</v>
      </c>
      <c r="H20" s="4">
        <v>778.4899207031624</v>
      </c>
      <c r="I20" s="4">
        <v>41686.516776369375</v>
      </c>
      <c r="J20" s="4">
        <v>0</v>
      </c>
      <c r="K20" s="5"/>
      <c r="L20" s="7">
        <v>21.729649374223754</v>
      </c>
      <c r="M20" s="7">
        <v>10.366786457271257</v>
      </c>
      <c r="N20" s="7">
        <v>1.247764235215439</v>
      </c>
      <c r="O20" s="7">
        <v>7.0391229578675834</v>
      </c>
      <c r="P20" s="7">
        <v>0.52470383108818186</v>
      </c>
      <c r="Q20" s="7">
        <v>0.77848992070316236</v>
      </c>
      <c r="R20" s="7">
        <v>41.686516776369373</v>
      </c>
      <c r="S20" s="5"/>
      <c r="T20" s="4">
        <v>909776.9600000002</v>
      </c>
      <c r="U20" s="4">
        <v>434036.61539303302</v>
      </c>
      <c r="V20" s="4">
        <v>52241.392999999996</v>
      </c>
      <c r="W20" s="4">
        <v>294714</v>
      </c>
      <c r="X20" s="4">
        <v>21968.300000000003</v>
      </c>
      <c r="Y20" s="4">
        <v>32593.816000000006</v>
      </c>
      <c r="Z20" s="4">
        <v>1745331.0843930331</v>
      </c>
    </row>
    <row r="21" spans="1:26" x14ac:dyDescent="0.3">
      <c r="A21" t="s">
        <v>3</v>
      </c>
      <c r="B21">
        <v>2006</v>
      </c>
      <c r="C21" s="4">
        <v>20596.133562625393</v>
      </c>
      <c r="D21" s="4">
        <v>10371.219763243878</v>
      </c>
      <c r="E21" s="4">
        <v>1100.1326072418076</v>
      </c>
      <c r="F21" s="4">
        <v>7261.7454858125529</v>
      </c>
      <c r="G21" s="4">
        <v>549.06850100315273</v>
      </c>
      <c r="H21" s="4">
        <v>835.35822107576189</v>
      </c>
      <c r="I21" s="4">
        <v>40713.658141002554</v>
      </c>
      <c r="J21" s="4">
        <v>0</v>
      </c>
      <c r="K21" s="5"/>
      <c r="L21" s="7">
        <v>20.596133562625393</v>
      </c>
      <c r="M21" s="7">
        <v>10.371219763243879</v>
      </c>
      <c r="N21" s="7">
        <v>1.1001326072418076</v>
      </c>
      <c r="O21" s="7">
        <v>7.2617454858125532</v>
      </c>
      <c r="P21" s="7">
        <v>0.54906850100315274</v>
      </c>
      <c r="Q21" s="7">
        <v>0.83535822107576185</v>
      </c>
      <c r="R21" s="7">
        <v>40.713658141002554</v>
      </c>
      <c r="S21" s="5"/>
      <c r="T21" s="4">
        <v>862318.92</v>
      </c>
      <c r="U21" s="4">
        <v>434222.22904749471</v>
      </c>
      <c r="V21" s="4">
        <v>46060.351999999999</v>
      </c>
      <c r="W21" s="4">
        <v>304034.76</v>
      </c>
      <c r="X21" s="4">
        <v>22988.400000000001</v>
      </c>
      <c r="Y21" s="4">
        <v>34974.777999999998</v>
      </c>
      <c r="Z21" s="4">
        <v>1704599.4390474949</v>
      </c>
    </row>
    <row r="22" spans="1:26" x14ac:dyDescent="0.3">
      <c r="A22" t="s">
        <v>3</v>
      </c>
      <c r="B22">
        <v>2007</v>
      </c>
      <c r="C22" s="4">
        <v>19801.736887360279</v>
      </c>
      <c r="D22" s="4">
        <v>10030.395555489051</v>
      </c>
      <c r="E22" s="4">
        <v>1061.8859510843604</v>
      </c>
      <c r="F22" s="4">
        <v>7270.3783319002578</v>
      </c>
      <c r="G22" s="4">
        <v>494.66657112830802</v>
      </c>
      <c r="H22" s="4">
        <v>918.48060571319388</v>
      </c>
      <c r="I22" s="4">
        <v>39577.543902675447</v>
      </c>
      <c r="J22" s="4">
        <v>0</v>
      </c>
      <c r="K22" s="5"/>
      <c r="L22" s="7">
        <v>19.801736887360278</v>
      </c>
      <c r="M22" s="7">
        <v>10.030395555489051</v>
      </c>
      <c r="N22" s="7">
        <v>1.0618859510843603</v>
      </c>
      <c r="O22" s="7">
        <v>7.2703783319002575</v>
      </c>
      <c r="P22" s="7">
        <v>0.49466657112830803</v>
      </c>
      <c r="Q22" s="7">
        <v>0.9184806057131939</v>
      </c>
      <c r="R22" s="7">
        <v>39.577543902675444</v>
      </c>
      <c r="S22" s="7">
        <v>29.577543902675444</v>
      </c>
      <c r="T22" s="4">
        <v>829059.12000000023</v>
      </c>
      <c r="U22" s="4">
        <v>419952.60111721558</v>
      </c>
      <c r="V22" s="4">
        <v>44459.041000000005</v>
      </c>
      <c r="W22" s="4">
        <v>304396.2</v>
      </c>
      <c r="X22" s="4">
        <v>20710.7</v>
      </c>
      <c r="Y22" s="4">
        <v>38454.946000000004</v>
      </c>
      <c r="Z22" s="4">
        <v>1657032.6081172156</v>
      </c>
    </row>
    <row r="23" spans="1:26" x14ac:dyDescent="0.3">
      <c r="A23" t="s">
        <v>3</v>
      </c>
      <c r="B23">
        <v>2008</v>
      </c>
      <c r="C23" s="4">
        <v>21699.043183338108</v>
      </c>
      <c r="D23" s="4">
        <v>10230.990625532289</v>
      </c>
      <c r="E23" s="4">
        <v>1153.9889892041656</v>
      </c>
      <c r="F23" s="4">
        <v>7282.8804815133262</v>
      </c>
      <c r="G23" s="4">
        <v>523.84159740135658</v>
      </c>
      <c r="H23" s="4">
        <v>1078.960064966084</v>
      </c>
      <c r="I23" s="4">
        <v>41969.70494195533</v>
      </c>
      <c r="J23" s="4">
        <v>0</v>
      </c>
      <c r="K23" s="5"/>
      <c r="L23" s="7">
        <v>21.699043183338109</v>
      </c>
      <c r="M23" s="7">
        <v>10.230990625532289</v>
      </c>
      <c r="N23" s="7">
        <v>1.1539889892041655</v>
      </c>
      <c r="O23" s="7">
        <v>7.2828804815133266</v>
      </c>
      <c r="P23" s="7">
        <v>0.52384159740135661</v>
      </c>
      <c r="Q23" s="7">
        <v>1.078960064966084</v>
      </c>
      <c r="R23" s="7">
        <v>41.969704941955328</v>
      </c>
      <c r="S23" s="7">
        <v>31.969704941955328</v>
      </c>
      <c r="T23" s="4">
        <v>908495.53999999992</v>
      </c>
      <c r="U23" s="4">
        <v>428351.11550978589</v>
      </c>
      <c r="V23" s="4">
        <v>48315.21100000001</v>
      </c>
      <c r="W23" s="4">
        <v>304919.63999999996</v>
      </c>
      <c r="X23" s="4">
        <v>21932.199999999997</v>
      </c>
      <c r="Y23" s="4">
        <v>45173.900000000009</v>
      </c>
      <c r="Z23" s="4">
        <v>1757187.6065097859</v>
      </c>
    </row>
    <row r="24" spans="1:26" x14ac:dyDescent="0.3">
      <c r="A24" t="s">
        <v>3</v>
      </c>
      <c r="B24">
        <v>2009</v>
      </c>
      <c r="C24" s="4">
        <v>20154.88010413681</v>
      </c>
      <c r="D24" s="4">
        <v>9556.718309416985</v>
      </c>
      <c r="E24" s="4">
        <v>950.17041654724358</v>
      </c>
      <c r="F24" s="4">
        <v>6823.1814273430791</v>
      </c>
      <c r="G24" s="4">
        <v>566.49469762109482</v>
      </c>
      <c r="H24" s="4">
        <v>1292.6852799273909</v>
      </c>
      <c r="I24" s="4">
        <v>39344.130234992597</v>
      </c>
      <c r="J24" s="4">
        <v>0</v>
      </c>
      <c r="K24" s="5"/>
      <c r="L24" s="7">
        <v>20.154880104136808</v>
      </c>
      <c r="M24" s="7">
        <v>9.5567183094169845</v>
      </c>
      <c r="N24" s="7">
        <v>0.95017041654724355</v>
      </c>
      <c r="O24" s="7">
        <v>6.8231814273430791</v>
      </c>
      <c r="P24" s="7">
        <v>0.56649469762109483</v>
      </c>
      <c r="Q24" s="7">
        <v>1.2926852799273909</v>
      </c>
      <c r="R24" s="7">
        <v>39.344130234992598</v>
      </c>
      <c r="S24" s="7">
        <v>29.344130234992598</v>
      </c>
      <c r="T24" s="4">
        <v>843844.52020000003</v>
      </c>
      <c r="U24" s="4">
        <v>400120.68217867037</v>
      </c>
      <c r="V24" s="4">
        <v>39781.734999999993</v>
      </c>
      <c r="W24" s="4">
        <v>285672.96000000008</v>
      </c>
      <c r="X24" s="4">
        <v>23718</v>
      </c>
      <c r="Y24" s="4">
        <v>54122.147300000004</v>
      </c>
      <c r="Z24" s="4">
        <v>1647260.0446786701</v>
      </c>
    </row>
    <row r="25" spans="1:26" x14ac:dyDescent="0.3">
      <c r="A25" t="s">
        <v>3</v>
      </c>
      <c r="B25">
        <v>2010</v>
      </c>
      <c r="C25" s="4">
        <v>20737.985831661412</v>
      </c>
      <c r="D25" s="4">
        <v>10997.812308795834</v>
      </c>
      <c r="E25" s="4">
        <v>910.75690264641241</v>
      </c>
      <c r="F25" s="4">
        <v>7336.8357695614795</v>
      </c>
      <c r="G25" s="4">
        <v>581.80710805388344</v>
      </c>
      <c r="H25" s="4">
        <v>1887.5256998184773</v>
      </c>
      <c r="I25" s="4">
        <v>42452.723620537501</v>
      </c>
      <c r="J25" s="4">
        <v>0</v>
      </c>
      <c r="K25" s="10"/>
      <c r="L25" s="7">
        <v>20.737985831661412</v>
      </c>
      <c r="M25" s="7">
        <v>10.997812308795833</v>
      </c>
      <c r="N25" s="7">
        <v>0.9107569026464124</v>
      </c>
      <c r="O25" s="7">
        <v>7.3368357695614792</v>
      </c>
      <c r="P25" s="7">
        <v>0.58180710805388347</v>
      </c>
      <c r="Q25" s="7">
        <v>1.8875256998184773</v>
      </c>
      <c r="R25" s="7">
        <v>42.452723620537498</v>
      </c>
      <c r="S25" s="7">
        <v>32.452723620537498</v>
      </c>
      <c r="T25" s="4">
        <v>868257.99080000003</v>
      </c>
      <c r="U25" s="4">
        <v>460456.40574466402</v>
      </c>
      <c r="V25" s="4">
        <v>38131.57</v>
      </c>
      <c r="W25" s="4">
        <v>307178.64</v>
      </c>
      <c r="X25" s="4">
        <v>24359.099999999991</v>
      </c>
      <c r="Y25" s="4">
        <v>79026.926000000007</v>
      </c>
      <c r="Z25" s="4">
        <v>1777410.6325446642</v>
      </c>
    </row>
    <row r="26" spans="1:26" x14ac:dyDescent="0.3">
      <c r="A26" t="s">
        <v>3</v>
      </c>
      <c r="B26">
        <v>2011</v>
      </c>
      <c r="C26" s="4">
        <v>19524.66695328174</v>
      </c>
      <c r="D26" s="4">
        <v>9661.6328873232087</v>
      </c>
      <c r="E26" s="4">
        <v>846.58371548676791</v>
      </c>
      <c r="F26" s="4">
        <v>7141.7712811693891</v>
      </c>
      <c r="G26" s="4">
        <v>567.7271424476927</v>
      </c>
      <c r="H26" s="4">
        <v>1730.4327242762965</v>
      </c>
      <c r="I26" s="4">
        <v>39472.814703985096</v>
      </c>
      <c r="J26" s="4">
        <v>0</v>
      </c>
      <c r="K26" s="10"/>
      <c r="L26" s="7">
        <v>19.524666953281738</v>
      </c>
      <c r="M26" s="7">
        <v>9.6616328873232096</v>
      </c>
      <c r="N26" s="7">
        <v>0.84658371548676792</v>
      </c>
      <c r="O26" s="7">
        <v>7.1417712811693894</v>
      </c>
      <c r="P26" s="7">
        <v>0.56772714244769273</v>
      </c>
      <c r="Q26" s="7">
        <v>1.7304327242762965</v>
      </c>
      <c r="R26" s="7">
        <v>39.472814703985094</v>
      </c>
      <c r="S26" s="7">
        <v>29.472814703985094</v>
      </c>
      <c r="T26" s="4">
        <v>817458.75599999994</v>
      </c>
      <c r="U26" s="4">
        <v>404513.24572644813</v>
      </c>
      <c r="V26" s="4">
        <v>35444.767</v>
      </c>
      <c r="W26" s="4">
        <v>299011.68</v>
      </c>
      <c r="X26" s="4">
        <v>23769.599999999999</v>
      </c>
      <c r="Y26" s="4">
        <v>72449.757299999983</v>
      </c>
      <c r="Z26" s="4">
        <v>1652647.806026448</v>
      </c>
    </row>
    <row r="27" spans="1:26" x14ac:dyDescent="0.3">
      <c r="A27" t="s">
        <v>3</v>
      </c>
      <c r="B27">
        <v>2012</v>
      </c>
      <c r="C27" s="4">
        <v>19494.748313747972</v>
      </c>
      <c r="D27" s="4">
        <v>10189.457580604887</v>
      </c>
      <c r="E27" s="4">
        <v>826.0451418744625</v>
      </c>
      <c r="F27" s="4">
        <v>7098.8048151332769</v>
      </c>
      <c r="G27" s="4">
        <v>569.48265978790482</v>
      </c>
      <c r="H27" s="4">
        <v>1791.9375824018343</v>
      </c>
      <c r="I27" s="4">
        <v>39970.476093550329</v>
      </c>
      <c r="J27" s="4">
        <v>0</v>
      </c>
      <c r="K27" s="10"/>
      <c r="L27" s="7">
        <v>19.494748313747973</v>
      </c>
      <c r="M27" s="7">
        <v>10.189457580604888</v>
      </c>
      <c r="N27" s="7">
        <v>0.82604514187446254</v>
      </c>
      <c r="O27" s="7">
        <v>7.0988048151332768</v>
      </c>
      <c r="P27" s="7">
        <v>0.5694826597879048</v>
      </c>
      <c r="Q27" s="7">
        <v>1.7919375824018344</v>
      </c>
      <c r="R27" s="7">
        <v>39.970476093550332</v>
      </c>
      <c r="S27" s="7">
        <v>29.970476093550332</v>
      </c>
      <c r="T27" s="4">
        <v>816206.12240000011</v>
      </c>
      <c r="U27" s="4">
        <v>426612.20998476545</v>
      </c>
      <c r="V27" s="4">
        <v>34584.858</v>
      </c>
      <c r="W27" s="4">
        <v>297212.76000000007</v>
      </c>
      <c r="X27" s="4">
        <v>23843.1</v>
      </c>
      <c r="Y27" s="4">
        <v>75024.842700000008</v>
      </c>
      <c r="Z27" s="4">
        <v>1673483.8930847652</v>
      </c>
    </row>
    <row r="28" spans="1:26" x14ac:dyDescent="0.3">
      <c r="A28" t="s">
        <v>3</v>
      </c>
      <c r="B28">
        <v>2013</v>
      </c>
      <c r="C28" s="4">
        <v>20265.91727811216</v>
      </c>
      <c r="D28" s="4">
        <v>10740.019674219979</v>
      </c>
      <c r="E28" s="4">
        <v>911.26442151523838</v>
      </c>
      <c r="F28" s="4">
        <v>7073.4135855545992</v>
      </c>
      <c r="G28" s="4">
        <v>525.56367631604087</v>
      </c>
      <c r="H28" s="4">
        <v>2007.0145958727428</v>
      </c>
      <c r="I28" s="4">
        <v>41523.193231590762</v>
      </c>
      <c r="J28" s="4">
        <v>0</v>
      </c>
      <c r="K28" s="10"/>
      <c r="L28" s="7">
        <v>20.265917278112159</v>
      </c>
      <c r="M28" s="7">
        <v>10.740019674219978</v>
      </c>
      <c r="N28" s="7">
        <v>0.91126442151523834</v>
      </c>
      <c r="O28" s="7">
        <v>7.073413585554599</v>
      </c>
      <c r="P28" s="7">
        <v>0.52556367631604084</v>
      </c>
      <c r="Q28" s="7">
        <v>2.007014595872743</v>
      </c>
      <c r="R28" s="7">
        <v>41.52319323159076</v>
      </c>
      <c r="S28" s="7">
        <v>31.52319323159076</v>
      </c>
      <c r="T28" s="4">
        <v>848493.42459999991</v>
      </c>
      <c r="U28" s="4">
        <v>449663.14372024208</v>
      </c>
      <c r="V28" s="4">
        <v>38152.818800000001</v>
      </c>
      <c r="W28" s="4">
        <v>296149.68</v>
      </c>
      <c r="X28" s="4">
        <v>22004.3</v>
      </c>
      <c r="Y28" s="4">
        <v>84029.687099999996</v>
      </c>
      <c r="Z28" s="4">
        <v>1738493.0542202422</v>
      </c>
    </row>
    <row r="29" spans="1:26" x14ac:dyDescent="0.3">
      <c r="A29" t="s">
        <v>3</v>
      </c>
      <c r="B29">
        <v>2014</v>
      </c>
      <c r="C29" s="4">
        <v>20164.685717015382</v>
      </c>
      <c r="D29" s="4">
        <v>9209.2514641895377</v>
      </c>
      <c r="E29" s="4">
        <v>887.54798175217343</v>
      </c>
      <c r="F29" s="4">
        <v>6920.3353396388638</v>
      </c>
      <c r="G29" s="4">
        <v>488.75274672781109</v>
      </c>
      <c r="H29" s="4">
        <v>1915.4654437756758</v>
      </c>
      <c r="I29" s="4">
        <v>39586.038693099443</v>
      </c>
      <c r="J29" s="4">
        <v>0</v>
      </c>
      <c r="K29" s="10"/>
      <c r="L29" s="7">
        <v>20.164685717015381</v>
      </c>
      <c r="M29" s="7">
        <v>9.2092514641895384</v>
      </c>
      <c r="N29" s="7">
        <v>0.88754798175217342</v>
      </c>
      <c r="O29" s="7">
        <v>6.9203353396388643</v>
      </c>
      <c r="P29" s="7">
        <v>0.4887527467278111</v>
      </c>
      <c r="Q29" s="7">
        <v>1.9154654437756757</v>
      </c>
      <c r="R29" s="7">
        <v>39.586038693099439</v>
      </c>
      <c r="S29" s="7">
        <v>29.586038693099439</v>
      </c>
      <c r="T29" s="4">
        <v>844255.06160000002</v>
      </c>
      <c r="U29" s="4">
        <v>385572.94030268758</v>
      </c>
      <c r="V29" s="4">
        <v>37159.858899999999</v>
      </c>
      <c r="W29" s="4">
        <v>289740.59999999998</v>
      </c>
      <c r="X29" s="4">
        <v>20463.099999999995</v>
      </c>
      <c r="Y29" s="4">
        <v>80196.707200000004</v>
      </c>
      <c r="Z29" s="4">
        <v>1657388.2680026875</v>
      </c>
    </row>
    <row r="30" spans="1:26" x14ac:dyDescent="0.3">
      <c r="A30" t="s">
        <v>3</v>
      </c>
      <c r="B30">
        <v>2015</v>
      </c>
      <c r="C30" s="4">
        <v>20615.666126874938</v>
      </c>
      <c r="D30" s="4">
        <v>9939.5297352430825</v>
      </c>
      <c r="E30" s="4">
        <v>933.58044329798417</v>
      </c>
      <c r="F30" s="4">
        <v>6969.4067067927772</v>
      </c>
      <c r="G30" s="4">
        <v>488.75752364574373</v>
      </c>
      <c r="H30" s="4">
        <v>1859.0160910480554</v>
      </c>
      <c r="I30" s="4">
        <v>40805.956626902582</v>
      </c>
      <c r="J30" s="4">
        <v>0</v>
      </c>
      <c r="K30" s="10"/>
      <c r="L30" s="7">
        <v>20.615666126874938</v>
      </c>
      <c r="M30" s="7">
        <v>9.9395297352430827</v>
      </c>
      <c r="N30" s="7">
        <v>0.93358044329798417</v>
      </c>
      <c r="O30" s="7">
        <v>6.9694067067927774</v>
      </c>
      <c r="P30" s="7">
        <v>0.48875752364574371</v>
      </c>
      <c r="Q30" s="7">
        <v>1.8590160910480553</v>
      </c>
      <c r="R30" s="7">
        <v>40.805956626902585</v>
      </c>
      <c r="S30" s="7">
        <v>30.805956626902585</v>
      </c>
      <c r="T30" s="4">
        <v>863136.70939999993</v>
      </c>
      <c r="U30" s="4">
        <v>416148.23095515743</v>
      </c>
      <c r="V30" s="4">
        <v>39087.146000000001</v>
      </c>
      <c r="W30" s="4">
        <v>291795.12</v>
      </c>
      <c r="X30" s="4">
        <v>20463.3</v>
      </c>
      <c r="Y30" s="4">
        <v>77833.285699999993</v>
      </c>
      <c r="Z30" s="4">
        <v>1708463.7920551575</v>
      </c>
    </row>
    <row r="31" spans="1:26" x14ac:dyDescent="0.3">
      <c r="A31" t="s">
        <v>3</v>
      </c>
      <c r="B31">
        <v>2016</v>
      </c>
      <c r="C31" s="4">
        <v>20230.025289003534</v>
      </c>
      <c r="D31" s="4">
        <v>10256.252098828912</v>
      </c>
      <c r="E31" s="4">
        <v>907.33864454953664</v>
      </c>
      <c r="F31" s="4">
        <v>6999.2691315563188</v>
      </c>
      <c r="G31" s="4">
        <v>469.84570555077869</v>
      </c>
      <c r="H31" s="4">
        <v>2130.7215868921371</v>
      </c>
      <c r="I31" s="4">
        <v>40993.452456381223</v>
      </c>
      <c r="J31" s="4">
        <v>0</v>
      </c>
      <c r="K31" s="10"/>
      <c r="L31" s="7">
        <v>20.230025289003535</v>
      </c>
      <c r="M31" s="7">
        <v>10.256252098828913</v>
      </c>
      <c r="N31" s="7">
        <v>0.90733864454953661</v>
      </c>
      <c r="O31" s="7">
        <v>6.9992691315563187</v>
      </c>
      <c r="P31" s="7">
        <v>0.4698457055507787</v>
      </c>
      <c r="Q31" s="7">
        <v>2.130721586892137</v>
      </c>
      <c r="R31" s="7">
        <v>40.99345245638122</v>
      </c>
      <c r="S31" s="7">
        <v>30.99345245638122</v>
      </c>
      <c r="T31" s="4">
        <v>846990.69880000001</v>
      </c>
      <c r="U31" s="4">
        <v>429408.76287376892</v>
      </c>
      <c r="V31" s="4">
        <v>37988.454369999999</v>
      </c>
      <c r="W31" s="4">
        <v>293045.39999999997</v>
      </c>
      <c r="X31" s="4">
        <v>19671.500000000004</v>
      </c>
      <c r="Y31" s="4">
        <v>89209.051399999997</v>
      </c>
      <c r="Z31" s="4">
        <v>1716313.8674437692</v>
      </c>
    </row>
    <row r="32" spans="1:26" x14ac:dyDescent="0.3">
      <c r="A32" t="s">
        <v>3</v>
      </c>
      <c r="B32">
        <v>2017</v>
      </c>
      <c r="C32" s="4">
        <v>19499.783686825263</v>
      </c>
      <c r="D32" s="4">
        <v>10549.085914776662</v>
      </c>
      <c r="E32" s="4">
        <v>894.8531408235408</v>
      </c>
      <c r="F32" s="4">
        <v>6994.8495270851254</v>
      </c>
      <c r="G32" s="4">
        <v>391.10537880959214</v>
      </c>
      <c r="H32" s="4">
        <v>2103.8257238291772</v>
      </c>
      <c r="I32" s="4">
        <v>40433.503372149353</v>
      </c>
      <c r="J32" s="4">
        <v>0</v>
      </c>
      <c r="K32" s="10"/>
      <c r="L32" s="7">
        <v>19.499783686825264</v>
      </c>
      <c r="M32" s="7">
        <v>10.549085914776663</v>
      </c>
      <c r="N32" s="7">
        <v>0.89485314082354084</v>
      </c>
      <c r="O32" s="7">
        <v>6.9948495270851252</v>
      </c>
      <c r="P32" s="7">
        <v>0.39110537880959212</v>
      </c>
      <c r="Q32" s="7">
        <v>2.1038257238291771</v>
      </c>
      <c r="R32" s="7">
        <v>40.433503372149353</v>
      </c>
      <c r="S32" s="7">
        <v>30.433503372149353</v>
      </c>
      <c r="T32" s="4">
        <v>816416.94340000022</v>
      </c>
      <c r="U32" s="4">
        <v>441669.12907986931</v>
      </c>
      <c r="V32" s="4">
        <v>37465.71130000001</v>
      </c>
      <c r="W32" s="4">
        <v>292860.36000000004</v>
      </c>
      <c r="X32" s="4">
        <v>16374.800000000005</v>
      </c>
      <c r="Y32" s="4">
        <v>88082.975405279998</v>
      </c>
      <c r="Z32" s="4">
        <v>1692869.9191851493</v>
      </c>
    </row>
    <row r="33" spans="1:26" x14ac:dyDescent="0.3">
      <c r="A33" t="s">
        <v>3</v>
      </c>
      <c r="B33">
        <v>2018</v>
      </c>
      <c r="C33" s="4">
        <v>19854.70080729913</v>
      </c>
      <c r="D33" s="4">
        <v>10605.100225967622</v>
      </c>
      <c r="E33" s="4">
        <v>923.58615553644779</v>
      </c>
      <c r="F33" s="4">
        <v>7035.3482373172828</v>
      </c>
      <c r="G33" s="4">
        <v>425.44903028565972</v>
      </c>
      <c r="H33" s="4">
        <v>2140.0033999250022</v>
      </c>
      <c r="I33" s="4">
        <v>40984.187856331155</v>
      </c>
      <c r="J33" s="4">
        <v>0</v>
      </c>
      <c r="K33" s="10"/>
      <c r="L33" s="7">
        <v>19.854700807299132</v>
      </c>
      <c r="M33" s="7">
        <v>10.605100225967622</v>
      </c>
      <c r="N33" s="7">
        <v>0.92358615553644774</v>
      </c>
      <c r="O33" s="7">
        <v>7.0353482373172831</v>
      </c>
      <c r="P33" s="7">
        <v>0.42544903028565972</v>
      </c>
      <c r="Q33" s="7">
        <v>2.1400033999250021</v>
      </c>
      <c r="R33" s="7">
        <v>40.984187856331154</v>
      </c>
      <c r="S33" s="7">
        <v>30.984187856331154</v>
      </c>
      <c r="T33" s="4">
        <v>831276.61340000003</v>
      </c>
      <c r="U33" s="4">
        <v>444014.33626081242</v>
      </c>
      <c r="V33" s="4">
        <v>38668.705159999998</v>
      </c>
      <c r="W33" s="4">
        <v>294555.96000000002</v>
      </c>
      <c r="X33" s="4">
        <v>17812.7</v>
      </c>
      <c r="Y33" s="4">
        <v>89597.662348059996</v>
      </c>
      <c r="Z33" s="4">
        <v>1715925.977168873</v>
      </c>
    </row>
    <row r="34" spans="1:26" x14ac:dyDescent="0.3">
      <c r="A34" t="s">
        <v>3</v>
      </c>
      <c r="B34">
        <v>2019</v>
      </c>
      <c r="C34" s="4">
        <v>18791.404370879907</v>
      </c>
      <c r="D34" s="4">
        <v>10523.871194769406</v>
      </c>
      <c r="E34" s="4">
        <v>881.59797697525562</v>
      </c>
      <c r="F34" s="4">
        <v>6943.791917454857</v>
      </c>
      <c r="G34" s="4">
        <v>454.51657590522598</v>
      </c>
      <c r="H34" s="4">
        <v>2128.0772784549536</v>
      </c>
      <c r="I34" s="4">
        <v>39723.259314439601</v>
      </c>
      <c r="J34" s="4">
        <v>0</v>
      </c>
      <c r="K34" s="10"/>
      <c r="L34" s="7">
        <v>18.791404370879906</v>
      </c>
      <c r="M34" s="7">
        <v>10.523871194769406</v>
      </c>
      <c r="N34" s="7">
        <v>0.88159797697525566</v>
      </c>
      <c r="O34" s="7">
        <v>6.943791917454857</v>
      </c>
      <c r="P34" s="7">
        <v>0.45451657590522598</v>
      </c>
      <c r="Q34" s="7">
        <v>2.1280772784549535</v>
      </c>
      <c r="R34" s="7">
        <v>39.723259314439602</v>
      </c>
      <c r="S34" s="7">
        <v>29.723259314439602</v>
      </c>
      <c r="T34" s="4">
        <v>786758.51820000005</v>
      </c>
      <c r="U34" s="4">
        <v>440613.43918260554</v>
      </c>
      <c r="V34" s="4">
        <v>36910.744100000004</v>
      </c>
      <c r="W34" s="4">
        <v>290722.68</v>
      </c>
      <c r="X34" s="4">
        <v>19029.7</v>
      </c>
      <c r="Y34" s="4">
        <v>89098.339494351996</v>
      </c>
      <c r="Z34" s="4">
        <v>1663133.4209769573</v>
      </c>
    </row>
    <row r="35" spans="1:26" x14ac:dyDescent="0.3">
      <c r="A35" t="s">
        <v>3</v>
      </c>
      <c r="B35">
        <v>2020</v>
      </c>
      <c r="C35" s="4">
        <v>17550.269647463454</v>
      </c>
      <c r="D35" s="4">
        <v>10261.888630249961</v>
      </c>
      <c r="E35" s="4">
        <v>763.15805866055223</v>
      </c>
      <c r="F35" s="4">
        <v>6716.8013757523649</v>
      </c>
      <c r="G35" s="4">
        <v>443.10451896436427</v>
      </c>
      <c r="H35" s="4">
        <v>2284.0218308477838</v>
      </c>
      <c r="I35" s="4">
        <v>38019.24406193848</v>
      </c>
      <c r="J35" s="4">
        <v>0</v>
      </c>
      <c r="K35" s="10"/>
      <c r="L35" s="7">
        <v>17.550269647463455</v>
      </c>
      <c r="M35" s="7">
        <v>10.261888630249961</v>
      </c>
      <c r="N35" s="7">
        <v>0.7631580586605522</v>
      </c>
      <c r="O35" s="7">
        <v>6.7168013757523646</v>
      </c>
      <c r="P35" s="7">
        <v>0.44310451896436426</v>
      </c>
      <c r="Q35" s="7">
        <v>2.284021830847784</v>
      </c>
      <c r="R35" s="7">
        <v>38.01924406193848</v>
      </c>
      <c r="S35" s="7">
        <v>28.01924406193848</v>
      </c>
      <c r="T35" s="4">
        <v>734794.68959999993</v>
      </c>
      <c r="U35" s="4">
        <v>429644.7531713054</v>
      </c>
      <c r="V35" s="4">
        <v>31951.901600000001</v>
      </c>
      <c r="W35" s="4">
        <v>281219.04000000004</v>
      </c>
      <c r="X35" s="4">
        <v>18551.900000000005</v>
      </c>
      <c r="Y35" s="4">
        <v>95627.426013935023</v>
      </c>
      <c r="Z35" s="4">
        <v>1591789.7103852404</v>
      </c>
    </row>
    <row r="36" spans="1:26" x14ac:dyDescent="0.3">
      <c r="A36" t="s">
        <v>3</v>
      </c>
      <c r="B36">
        <v>2021</v>
      </c>
      <c r="C36" s="4">
        <v>18679.735349192699</v>
      </c>
      <c r="D36" s="4">
        <v>11201.440346185444</v>
      </c>
      <c r="E36" s="4">
        <v>800.70343938091139</v>
      </c>
      <c r="F36" s="4">
        <v>6868.5468615649179</v>
      </c>
      <c r="G36" s="4">
        <v>455.78484761631785</v>
      </c>
      <c r="H36" s="4">
        <v>2598.7090429613309</v>
      </c>
      <c r="I36" s="4">
        <v>40604.919886901618</v>
      </c>
      <c r="J36" s="4">
        <v>0</v>
      </c>
      <c r="K36" s="10"/>
      <c r="L36" s="7">
        <v>18.679735349192701</v>
      </c>
      <c r="M36" s="7">
        <v>11.201440346185443</v>
      </c>
      <c r="N36" s="7">
        <v>0.80070343938091137</v>
      </c>
      <c r="O36" s="7">
        <v>6.8685468615649174</v>
      </c>
      <c r="P36" s="7">
        <v>0.45578484761631782</v>
      </c>
      <c r="Q36" s="7">
        <v>2.5987090429613309</v>
      </c>
      <c r="R36" s="7">
        <v>40.604919886901619</v>
      </c>
      <c r="S36" s="7">
        <v>30.604919886901619</v>
      </c>
      <c r="T36" s="4">
        <v>782083.1595999999</v>
      </c>
      <c r="U36" s="4">
        <v>468981.90441409219</v>
      </c>
      <c r="V36" s="4">
        <v>33523.851600000002</v>
      </c>
      <c r="W36" s="4">
        <v>287572.32</v>
      </c>
      <c r="X36" s="4">
        <v>19082.799999999996</v>
      </c>
      <c r="Y36" s="4">
        <v>108802.75021070501</v>
      </c>
      <c r="Z36" s="4">
        <v>1700046.7858247971</v>
      </c>
    </row>
    <row r="37" spans="1:26" x14ac:dyDescent="0.3">
      <c r="A37" t="s">
        <v>3</v>
      </c>
      <c r="B37">
        <v>2022</v>
      </c>
      <c r="C37" s="4">
        <v>17483.899278685392</v>
      </c>
      <c r="D37" s="4">
        <v>9155.3650118636288</v>
      </c>
      <c r="E37" s="4">
        <v>700.15621477023035</v>
      </c>
      <c r="F37" s="4">
        <v>6552.4677558039548</v>
      </c>
      <c r="G37" s="4">
        <v>396.43164230438521</v>
      </c>
      <c r="H37" s="4">
        <v>2630.3752335599979</v>
      </c>
      <c r="I37" s="4">
        <v>36918.695136987582</v>
      </c>
      <c r="J37" s="4">
        <v>0</v>
      </c>
      <c r="K37" s="10"/>
      <c r="L37" s="7">
        <v>17.483899278685392</v>
      </c>
      <c r="M37" s="7">
        <v>9.1553650118636281</v>
      </c>
      <c r="N37" s="7">
        <v>0.70015621477023038</v>
      </c>
      <c r="O37" s="7">
        <v>6.5524677558039546</v>
      </c>
      <c r="P37" s="7">
        <v>0.39643164230438521</v>
      </c>
      <c r="Q37" s="7">
        <v>2.6303752335599979</v>
      </c>
      <c r="R37" s="7">
        <v>36.91869513698758</v>
      </c>
      <c r="S37" s="7">
        <v>26.91869513698758</v>
      </c>
      <c r="T37" s="4">
        <v>732015.89500000002</v>
      </c>
      <c r="U37" s="4">
        <v>383316.82231670641</v>
      </c>
      <c r="V37" s="4">
        <v>29314.140400000008</v>
      </c>
      <c r="W37" s="4">
        <v>274338.71999999997</v>
      </c>
      <c r="X37" s="4">
        <v>16597.8</v>
      </c>
      <c r="Y37" s="4">
        <v>110128.55027869</v>
      </c>
      <c r="Z37" s="4">
        <v>1545711.9279953961</v>
      </c>
    </row>
    <row r="38" spans="1:26" x14ac:dyDescent="0.3">
      <c r="A38" t="s">
        <v>3</v>
      </c>
      <c r="B38">
        <v>2023</v>
      </c>
      <c r="C38" s="4">
        <v>17430.022222222222</v>
      </c>
      <c r="D38" s="4">
        <v>8973.8400084714649</v>
      </c>
      <c r="E38" s="4">
        <v>637.92683911340407</v>
      </c>
      <c r="F38" s="4">
        <v>6357.6698194325027</v>
      </c>
      <c r="G38" s="4">
        <v>344.67134804624061</v>
      </c>
      <c r="H38" s="4">
        <v>2661.0708717231059</v>
      </c>
      <c r="I38" s="4">
        <v>36405.201109008944</v>
      </c>
      <c r="J38" s="4">
        <v>0</v>
      </c>
      <c r="K38" s="10"/>
      <c r="L38" s="7">
        <v>17.43002222222222</v>
      </c>
      <c r="M38" s="7">
        <v>8.9738400084714645</v>
      </c>
      <c r="N38" s="7">
        <v>0.63792683911340409</v>
      </c>
      <c r="O38" s="7">
        <v>6.3576698194325028</v>
      </c>
      <c r="P38" s="7">
        <v>0.34467134804624061</v>
      </c>
      <c r="Q38" s="7">
        <v>2.6610708717231057</v>
      </c>
      <c r="R38" s="7">
        <v>36.405201109008942</v>
      </c>
      <c r="S38" s="7">
        <v>26.405201109008942</v>
      </c>
      <c r="T38" s="4">
        <v>729760.17040000006</v>
      </c>
      <c r="U38" s="4">
        <v>375716.73347468331</v>
      </c>
      <c r="V38" s="4">
        <v>26708.720900000004</v>
      </c>
      <c r="W38" s="4">
        <v>266182.92000000004</v>
      </c>
      <c r="X38" s="4">
        <v>14430.700000000003</v>
      </c>
      <c r="Y38" s="4">
        <v>111413.715257303</v>
      </c>
      <c r="Z38" s="4">
        <v>1524212.9600319865</v>
      </c>
    </row>
    <row r="39" spans="1:26" x14ac:dyDescent="0.3">
      <c r="A39" t="s">
        <v>3</v>
      </c>
      <c r="B39">
        <v>2024</v>
      </c>
      <c r="C39" s="4">
        <v>18004.123982516478</v>
      </c>
      <c r="D39" s="4">
        <v>9421.2730156771595</v>
      </c>
      <c r="E39" s="4">
        <v>600.32205467660265</v>
      </c>
      <c r="F39" s="4">
        <v>6435.8039552880473</v>
      </c>
      <c r="G39" s="4">
        <v>348.73650520684049</v>
      </c>
      <c r="H39" s="4">
        <v>2552.9776627209803</v>
      </c>
      <c r="I39" s="4">
        <v>37363.237176086106</v>
      </c>
      <c r="J39" s="4">
        <v>0</v>
      </c>
      <c r="K39" s="10"/>
      <c r="L39" s="7">
        <v>18.004123982516479</v>
      </c>
      <c r="M39" s="7">
        <v>9.4212730156771602</v>
      </c>
      <c r="N39" s="7">
        <v>0.6003220546766026</v>
      </c>
      <c r="O39" s="7">
        <v>6.4358039552880477</v>
      </c>
      <c r="P39" s="7">
        <v>0.34873650520684046</v>
      </c>
      <c r="Q39" s="7">
        <v>2.5529776627209801</v>
      </c>
      <c r="R39" s="7">
        <v>37.363237176086109</v>
      </c>
      <c r="S39" s="7">
        <v>27.363237176086109</v>
      </c>
      <c r="T39" s="4">
        <v>753796.66289999988</v>
      </c>
      <c r="U39" s="4">
        <v>394449.85862037132</v>
      </c>
      <c r="V39" s="4">
        <v>25134.283785200001</v>
      </c>
      <c r="W39" s="4">
        <v>269454.24</v>
      </c>
      <c r="X39" s="4">
        <v>14600.899999999998</v>
      </c>
      <c r="Y39" s="4">
        <v>106888.06878280202</v>
      </c>
      <c r="Z39" s="4">
        <v>1564324.0140883732</v>
      </c>
    </row>
    <row r="40" spans="1:26" x14ac:dyDescent="0.3">
      <c r="C40" s="10"/>
      <c r="D40" s="10"/>
      <c r="E40" s="10"/>
      <c r="F40" s="10"/>
      <c r="G40" s="10"/>
      <c r="H40" s="10"/>
      <c r="I40" s="4"/>
      <c r="J40" s="4"/>
      <c r="K40" s="10"/>
      <c r="L40" s="7">
        <v>0</v>
      </c>
      <c r="M40" s="7"/>
      <c r="N40" s="7"/>
      <c r="O40" s="7"/>
      <c r="P40" s="7"/>
      <c r="Q40" s="7">
        <v>0</v>
      </c>
      <c r="R40" s="7"/>
      <c r="S40" s="7"/>
      <c r="T40" s="4">
        <v>0</v>
      </c>
      <c r="U40" s="4"/>
      <c r="V40" s="4"/>
      <c r="W40" s="4"/>
      <c r="X40" s="4"/>
      <c r="Y40" s="4">
        <v>0</v>
      </c>
      <c r="Z40" s="4"/>
    </row>
    <row r="41" spans="1:26" x14ac:dyDescent="0.3">
      <c r="C41" s="23"/>
      <c r="D41" s="23"/>
      <c r="E41" s="23"/>
      <c r="F41" s="23"/>
      <c r="G41" s="23"/>
      <c r="H41" s="10"/>
      <c r="I41" s="4"/>
      <c r="J41" s="4"/>
      <c r="K41" s="10"/>
      <c r="L41" s="7"/>
      <c r="M41" s="7"/>
      <c r="N41" s="7"/>
      <c r="O41" s="7"/>
      <c r="P41" s="7"/>
      <c r="Q41" s="7">
        <v>0</v>
      </c>
      <c r="R41" s="7"/>
      <c r="S41" s="7"/>
      <c r="T41" s="4"/>
      <c r="U41" s="4"/>
      <c r="V41" s="4"/>
      <c r="W41" s="4"/>
      <c r="X41" s="4"/>
      <c r="Y41" s="4">
        <v>0</v>
      </c>
      <c r="Z41" s="4"/>
    </row>
    <row r="42" spans="1:26" x14ac:dyDescent="0.3">
      <c r="C42" s="4"/>
      <c r="D42" s="4"/>
      <c r="E42" s="4"/>
      <c r="F42" s="4"/>
      <c r="G42" s="4"/>
      <c r="H42" s="4"/>
      <c r="I42" s="4"/>
      <c r="J42" s="4"/>
      <c r="K42" s="10"/>
      <c r="L42" s="10"/>
      <c r="M42" s="23"/>
      <c r="N42" s="23"/>
      <c r="O42" s="23"/>
      <c r="P42" s="23"/>
      <c r="Q42" s="10"/>
      <c r="R42" s="23"/>
      <c r="S42" s="10"/>
      <c r="T42" s="4"/>
      <c r="U42" s="4"/>
      <c r="V42" s="4"/>
      <c r="W42" s="4"/>
      <c r="X42" s="4"/>
      <c r="Y42" s="4"/>
      <c r="Z42" s="4"/>
    </row>
    <row r="43" spans="1:26" x14ac:dyDescent="0.3">
      <c r="C43" s="10"/>
      <c r="D43" s="10"/>
      <c r="E43" s="10"/>
      <c r="F43" s="10"/>
      <c r="G43" s="10"/>
      <c r="H43" s="10"/>
      <c r="L43" s="23"/>
      <c r="M43" s="23"/>
      <c r="N43" s="23"/>
      <c r="O43" s="23"/>
      <c r="P43" s="23"/>
      <c r="Q43" s="23"/>
      <c r="T43" s="4"/>
    </row>
    <row r="72" spans="3:9" x14ac:dyDescent="0.3">
      <c r="C72" s="2"/>
      <c r="D72" s="2"/>
      <c r="E72" s="2"/>
      <c r="F72" s="2"/>
      <c r="G72" s="2"/>
      <c r="H72" s="2"/>
      <c r="I72" s="2"/>
    </row>
    <row r="83" spans="3:8" x14ac:dyDescent="0.3">
      <c r="C83" s="4">
        <v>18004.123982516478</v>
      </c>
      <c r="D83" s="4">
        <v>9421.2730156771595</v>
      </c>
      <c r="E83" s="4">
        <v>600.32205467660265</v>
      </c>
      <c r="F83" s="4">
        <v>6435.8039552880473</v>
      </c>
      <c r="G83" s="4">
        <v>348.73650520684049</v>
      </c>
      <c r="H83" s="4">
        <v>2552.9776627209803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7"/>
  <dimension ref="A1:H39"/>
  <sheetViews>
    <sheetView zoomScaleNormal="100" workbookViewId="0"/>
  </sheetViews>
  <sheetFormatPr defaultColWidth="9.109375" defaultRowHeight="14.4" x14ac:dyDescent="0.3"/>
  <cols>
    <col min="3" max="3" width="12.5546875" bestFit="1" customWidth="1"/>
    <col min="4" max="4" width="12.109375" bestFit="1" customWidth="1"/>
    <col min="5" max="5" width="9" bestFit="1" customWidth="1"/>
    <col min="6" max="6" width="13.5546875" bestFit="1" customWidth="1"/>
    <col min="7" max="7" width="13.5546875" customWidth="1"/>
  </cols>
  <sheetData>
    <row r="1" spans="1:8" ht="18" x14ac:dyDescent="0.35">
      <c r="A1" s="1" t="s">
        <v>184</v>
      </c>
    </row>
    <row r="4" spans="1:8" x14ac:dyDescent="0.3">
      <c r="C4" t="s">
        <v>100</v>
      </c>
      <c r="D4" t="s">
        <v>101</v>
      </c>
      <c r="E4" t="s">
        <v>102</v>
      </c>
      <c r="F4" t="s">
        <v>98</v>
      </c>
      <c r="G4" t="s">
        <v>118</v>
      </c>
      <c r="H4" t="s">
        <v>111</v>
      </c>
    </row>
    <row r="5" spans="1:8" x14ac:dyDescent="0.3">
      <c r="B5">
        <v>1990</v>
      </c>
      <c r="C5" s="11">
        <v>2.4740000000000002</v>
      </c>
      <c r="D5" s="11">
        <v>0</v>
      </c>
      <c r="E5" s="11">
        <v>2.3109999999999999</v>
      </c>
      <c r="F5">
        <v>0</v>
      </c>
      <c r="G5">
        <v>0</v>
      </c>
      <c r="H5" s="11">
        <v>-3.7240000000000002</v>
      </c>
    </row>
    <row r="6" spans="1:8" x14ac:dyDescent="0.3">
      <c r="B6">
        <v>1991</v>
      </c>
      <c r="C6" s="11">
        <v>2.0430000000000001</v>
      </c>
      <c r="D6" s="11">
        <v>0</v>
      </c>
      <c r="E6" s="11">
        <v>2.9550000000000001</v>
      </c>
      <c r="F6">
        <v>0</v>
      </c>
      <c r="G6">
        <v>0</v>
      </c>
      <c r="H6" s="11">
        <v>-1.847</v>
      </c>
    </row>
    <row r="7" spans="1:8" x14ac:dyDescent="0.3">
      <c r="B7">
        <v>1992</v>
      </c>
      <c r="C7" s="11">
        <v>3.524</v>
      </c>
      <c r="D7" s="11">
        <v>0</v>
      </c>
      <c r="E7" s="11">
        <v>2.3250000000000002</v>
      </c>
      <c r="F7">
        <v>0</v>
      </c>
      <c r="G7">
        <v>0</v>
      </c>
      <c r="H7" s="11">
        <v>0.128</v>
      </c>
    </row>
    <row r="8" spans="1:8" x14ac:dyDescent="0.3">
      <c r="B8">
        <v>1993</v>
      </c>
      <c r="C8" s="11">
        <v>3.24</v>
      </c>
      <c r="D8" s="11">
        <v>0</v>
      </c>
      <c r="E8" s="11">
        <v>4.3499999999999996</v>
      </c>
      <c r="F8">
        <v>0</v>
      </c>
      <c r="G8">
        <v>0</v>
      </c>
      <c r="H8" s="11">
        <v>2.2309999999999999</v>
      </c>
    </row>
    <row r="9" spans="1:8" x14ac:dyDescent="0.3">
      <c r="B9">
        <v>1994</v>
      </c>
      <c r="C9" s="11">
        <v>4.2409999999999997</v>
      </c>
      <c r="D9" s="11">
        <v>0</v>
      </c>
      <c r="E9" s="11">
        <v>4.8120000000000003</v>
      </c>
      <c r="F9">
        <v>0</v>
      </c>
      <c r="G9">
        <v>0</v>
      </c>
      <c r="H9" s="11">
        <v>3.9830000000000001</v>
      </c>
    </row>
    <row r="10" spans="1:8" x14ac:dyDescent="0.3">
      <c r="B10">
        <v>1995</v>
      </c>
      <c r="C10" s="11">
        <v>3.6909999999999998</v>
      </c>
      <c r="D10" s="11">
        <v>0</v>
      </c>
      <c r="E10" s="11">
        <v>5.7069999999999999</v>
      </c>
      <c r="F10">
        <v>0</v>
      </c>
      <c r="G10">
        <v>0</v>
      </c>
      <c r="H10" s="11">
        <v>4.0720000000000001</v>
      </c>
    </row>
    <row r="11" spans="1:8" x14ac:dyDescent="0.3">
      <c r="B11">
        <v>1996</v>
      </c>
      <c r="C11" s="11">
        <v>4.1349999999999998</v>
      </c>
      <c r="D11" s="11">
        <v>0</v>
      </c>
      <c r="E11" s="11">
        <v>5.5019999999999998</v>
      </c>
      <c r="F11">
        <v>0</v>
      </c>
      <c r="G11">
        <v>0</v>
      </c>
      <c r="H11" s="11">
        <v>4.1909999999999998</v>
      </c>
    </row>
    <row r="12" spans="1:8" x14ac:dyDescent="0.3">
      <c r="B12">
        <v>1997</v>
      </c>
      <c r="C12" s="11">
        <v>3.5350000000000001</v>
      </c>
      <c r="D12" s="11">
        <v>0</v>
      </c>
      <c r="E12" s="11">
        <v>6.44</v>
      </c>
      <c r="F12">
        <v>0</v>
      </c>
      <c r="G12">
        <v>0</v>
      </c>
      <c r="H12" s="11">
        <v>3.27</v>
      </c>
    </row>
    <row r="13" spans="1:8" x14ac:dyDescent="0.3">
      <c r="B13">
        <v>1998</v>
      </c>
      <c r="C13" s="11">
        <v>3.2170000000000001</v>
      </c>
      <c r="D13" s="11">
        <v>0</v>
      </c>
      <c r="E13" s="11">
        <v>4.6109999999999998</v>
      </c>
      <c r="F13">
        <v>0</v>
      </c>
      <c r="G13">
        <v>0</v>
      </c>
      <c r="H13" s="11">
        <v>1.393</v>
      </c>
    </row>
    <row r="14" spans="1:8" x14ac:dyDescent="0.3">
      <c r="B14">
        <v>1999</v>
      </c>
      <c r="C14" s="11">
        <v>3.0859999999999999</v>
      </c>
      <c r="D14" s="11">
        <v>0</v>
      </c>
      <c r="E14" s="11">
        <v>5.9729999999999999</v>
      </c>
      <c r="F14">
        <v>0</v>
      </c>
      <c r="G14">
        <v>0</v>
      </c>
      <c r="H14" s="11">
        <v>0.85199999999999998</v>
      </c>
    </row>
    <row r="15" spans="1:8" x14ac:dyDescent="0.3">
      <c r="B15">
        <v>2000</v>
      </c>
      <c r="C15" s="11">
        <v>3.133</v>
      </c>
      <c r="D15" s="11">
        <v>0</v>
      </c>
      <c r="E15" s="11">
        <v>8.5120000000000005</v>
      </c>
      <c r="F15">
        <v>0</v>
      </c>
      <c r="G15">
        <v>0</v>
      </c>
      <c r="H15" s="11">
        <v>4.3259999999999996</v>
      </c>
    </row>
    <row r="16" spans="1:8" x14ac:dyDescent="0.3">
      <c r="B16">
        <v>2001</v>
      </c>
      <c r="C16" s="11">
        <v>3.802</v>
      </c>
      <c r="D16" s="11">
        <v>0.40300000000000002</v>
      </c>
      <c r="E16" s="11">
        <v>11.613</v>
      </c>
      <c r="F16">
        <v>0</v>
      </c>
      <c r="G16">
        <v>0</v>
      </c>
      <c r="H16" s="11">
        <v>9.1059999999999999</v>
      </c>
    </row>
    <row r="17" spans="2:8" x14ac:dyDescent="0.3">
      <c r="B17">
        <v>2002</v>
      </c>
      <c r="C17" s="11">
        <v>3.0369999999999999</v>
      </c>
      <c r="D17" s="11">
        <v>2.0350000000000001</v>
      </c>
      <c r="E17" s="11">
        <v>11.586</v>
      </c>
      <c r="F17">
        <v>0</v>
      </c>
      <c r="G17">
        <v>0</v>
      </c>
      <c r="H17" s="11">
        <v>7.5880000000000001</v>
      </c>
    </row>
    <row r="18" spans="2:8" x14ac:dyDescent="0.3">
      <c r="B18">
        <v>2003</v>
      </c>
      <c r="C18" s="11">
        <v>3.2090000000000001</v>
      </c>
      <c r="D18" s="11">
        <v>1.9590000000000001</v>
      </c>
      <c r="E18" s="11">
        <v>9.4960000000000004</v>
      </c>
      <c r="F18">
        <v>0</v>
      </c>
      <c r="G18">
        <v>0</v>
      </c>
      <c r="H18" s="11">
        <v>6.41</v>
      </c>
    </row>
    <row r="19" spans="2:8" x14ac:dyDescent="0.3">
      <c r="B19">
        <v>2004</v>
      </c>
      <c r="C19" s="11">
        <v>4.53</v>
      </c>
      <c r="D19" s="11">
        <v>2.3809999999999998</v>
      </c>
      <c r="E19" s="11">
        <v>7.6559999999999997</v>
      </c>
      <c r="F19">
        <v>0</v>
      </c>
      <c r="G19">
        <v>0</v>
      </c>
      <c r="H19" s="11">
        <v>7.7770000000000001</v>
      </c>
    </row>
    <row r="20" spans="2:8" x14ac:dyDescent="0.3">
      <c r="B20">
        <v>2005</v>
      </c>
      <c r="C20" s="11">
        <v>5.0739999999999998</v>
      </c>
      <c r="D20" s="11">
        <v>2.3660000000000001</v>
      </c>
      <c r="E20" s="11">
        <v>6.8879999999999999</v>
      </c>
      <c r="F20">
        <v>0</v>
      </c>
      <c r="G20">
        <v>0</v>
      </c>
      <c r="H20" s="11">
        <v>6.3040000000000003</v>
      </c>
    </row>
    <row r="21" spans="2:8" x14ac:dyDescent="0.3">
      <c r="B21">
        <v>2006</v>
      </c>
      <c r="C21" s="11">
        <v>5.6029999999999998</v>
      </c>
      <c r="D21" s="11">
        <v>2.4790000000000001</v>
      </c>
      <c r="E21" s="11">
        <v>10.771000000000001</v>
      </c>
      <c r="F21">
        <v>0</v>
      </c>
      <c r="G21">
        <v>0</v>
      </c>
      <c r="H21" s="11">
        <v>10.157</v>
      </c>
    </row>
    <row r="22" spans="2:8" x14ac:dyDescent="0.3">
      <c r="B22">
        <v>2007</v>
      </c>
      <c r="C22" s="11">
        <v>5.266</v>
      </c>
      <c r="D22" s="11">
        <v>2.0840000000000001</v>
      </c>
      <c r="E22" s="11">
        <v>8.4659999999999993</v>
      </c>
      <c r="F22">
        <v>0</v>
      </c>
      <c r="G22">
        <v>0</v>
      </c>
      <c r="H22" s="11">
        <v>6.7789999999999999</v>
      </c>
    </row>
    <row r="23" spans="2:8" x14ac:dyDescent="0.3">
      <c r="B23">
        <v>2008</v>
      </c>
      <c r="C23" s="11">
        <v>8.1180000000000003</v>
      </c>
      <c r="D23" s="11">
        <v>1.629</v>
      </c>
      <c r="E23" s="11">
        <v>7.4109999999999996</v>
      </c>
      <c r="F23">
        <v>0</v>
      </c>
      <c r="G23">
        <v>0</v>
      </c>
      <c r="H23" s="11">
        <v>10.597</v>
      </c>
    </row>
    <row r="24" spans="2:8" x14ac:dyDescent="0.3">
      <c r="B24">
        <v>2009</v>
      </c>
      <c r="C24" s="11">
        <v>5.7869999999999999</v>
      </c>
      <c r="D24" s="11">
        <v>1.867</v>
      </c>
      <c r="E24" s="11">
        <v>1.8320000000000001</v>
      </c>
      <c r="F24">
        <v>0</v>
      </c>
      <c r="G24">
        <v>0</v>
      </c>
      <c r="H24" s="11">
        <v>-1.835</v>
      </c>
    </row>
    <row r="25" spans="2:8" x14ac:dyDescent="0.3">
      <c r="B25">
        <v>2010</v>
      </c>
      <c r="C25" s="11">
        <v>7.383</v>
      </c>
      <c r="D25" s="11">
        <v>1.845</v>
      </c>
      <c r="E25" s="11">
        <v>3.1669999999999998</v>
      </c>
      <c r="F25">
        <v>0</v>
      </c>
      <c r="G25">
        <v>0</v>
      </c>
      <c r="H25" s="11">
        <v>0.55100000000000005</v>
      </c>
    </row>
    <row r="26" spans="2:8" x14ac:dyDescent="0.3">
      <c r="B26">
        <v>2011</v>
      </c>
      <c r="C26" s="11">
        <v>4.5140000000000002</v>
      </c>
      <c r="D26" s="11">
        <v>1.532</v>
      </c>
      <c r="E26" s="11">
        <v>7.1429999999999998</v>
      </c>
      <c r="F26">
        <v>0</v>
      </c>
      <c r="G26">
        <v>0</v>
      </c>
      <c r="H26" s="11">
        <v>2.5369999999999999</v>
      </c>
    </row>
    <row r="27" spans="2:8" x14ac:dyDescent="0.3">
      <c r="B27">
        <v>2012</v>
      </c>
      <c r="C27" s="11">
        <v>8.01</v>
      </c>
      <c r="D27" s="11">
        <v>1.385</v>
      </c>
      <c r="E27" s="11">
        <v>7.4530000000000003</v>
      </c>
      <c r="F27">
        <v>0</v>
      </c>
      <c r="G27">
        <v>0</v>
      </c>
      <c r="H27" s="11">
        <v>9.9359999999999999</v>
      </c>
    </row>
    <row r="28" spans="2:8" x14ac:dyDescent="0.3">
      <c r="B28">
        <v>2013</v>
      </c>
      <c r="C28" s="11">
        <v>7.7649999999999997</v>
      </c>
      <c r="D28" s="11">
        <v>0.70199999999999996</v>
      </c>
      <c r="E28" s="11">
        <v>8.7759999999999998</v>
      </c>
      <c r="F28">
        <v>0</v>
      </c>
      <c r="G28">
        <v>0</v>
      </c>
      <c r="H28" s="11">
        <v>9.64</v>
      </c>
    </row>
    <row r="29" spans="2:8" x14ac:dyDescent="0.3">
      <c r="B29">
        <v>2014</v>
      </c>
      <c r="C29" s="11">
        <v>9.5749999999999993</v>
      </c>
      <c r="D29" s="11">
        <v>0.99399999999999999</v>
      </c>
      <c r="E29" s="11">
        <v>11.222</v>
      </c>
      <c r="F29">
        <v>0</v>
      </c>
      <c r="G29">
        <v>0</v>
      </c>
      <c r="H29" s="11">
        <v>17.603000000000002</v>
      </c>
    </row>
    <row r="30" spans="2:8" x14ac:dyDescent="0.3">
      <c r="B30">
        <v>2015</v>
      </c>
      <c r="C30" s="11">
        <v>13.417</v>
      </c>
      <c r="D30" s="11">
        <v>0.48499999999999999</v>
      </c>
      <c r="E30" s="11">
        <v>9.8119999999999994</v>
      </c>
      <c r="F30">
        <v>0</v>
      </c>
      <c r="G30">
        <v>0</v>
      </c>
      <c r="H30" s="11">
        <v>20.998999999999999</v>
      </c>
    </row>
    <row r="31" spans="2:8" x14ac:dyDescent="0.3">
      <c r="B31">
        <v>2016</v>
      </c>
      <c r="C31" s="11">
        <v>9.8539999999999992</v>
      </c>
      <c r="D31" s="11">
        <v>1E-3</v>
      </c>
      <c r="E31" s="11">
        <v>4.7930000000000001</v>
      </c>
      <c r="F31">
        <v>0</v>
      </c>
      <c r="G31">
        <v>0</v>
      </c>
      <c r="H31" s="11">
        <v>6.1829999999999998</v>
      </c>
    </row>
    <row r="32" spans="2:8" x14ac:dyDescent="0.3">
      <c r="B32">
        <v>2017</v>
      </c>
      <c r="C32" s="11">
        <v>10.249599999999999</v>
      </c>
      <c r="D32" s="11">
        <v>2.6100000000000002E-2</v>
      </c>
      <c r="E32" s="11">
        <v>3.9137</v>
      </c>
      <c r="F32">
        <v>0</v>
      </c>
      <c r="G32">
        <v>0</v>
      </c>
      <c r="H32" s="11">
        <v>6.0215999999999994</v>
      </c>
    </row>
    <row r="33" spans="2:8" x14ac:dyDescent="0.3">
      <c r="B33">
        <v>2018</v>
      </c>
      <c r="C33" s="11">
        <v>10.781404038386</v>
      </c>
      <c r="D33" s="11">
        <v>9.7871599999999989E-2</v>
      </c>
      <c r="E33" s="11">
        <v>10.755012532817998</v>
      </c>
      <c r="F33" s="11">
        <v>1.6209E-3</v>
      </c>
      <c r="G33" s="11">
        <v>0</v>
      </c>
      <c r="H33" s="11">
        <v>17.327500000000001</v>
      </c>
    </row>
    <row r="34" spans="2:8" x14ac:dyDescent="0.3">
      <c r="B34">
        <v>2019</v>
      </c>
      <c r="C34" s="11">
        <v>5.9136126325439999</v>
      </c>
      <c r="D34" s="11">
        <v>8.1203600000000001E-2</v>
      </c>
      <c r="E34" s="11">
        <v>6.6131994211139995</v>
      </c>
      <c r="F34" s="11">
        <v>0.126444</v>
      </c>
      <c r="G34" s="11">
        <v>0</v>
      </c>
      <c r="H34" s="11">
        <v>-1.8546035896020006</v>
      </c>
    </row>
    <row r="35" spans="2:8" x14ac:dyDescent="0.3">
      <c r="B35">
        <v>2020</v>
      </c>
      <c r="C35" s="11">
        <v>7.8045999999999998</v>
      </c>
      <c r="D35" s="11">
        <v>6.88E-2</v>
      </c>
      <c r="E35" s="11">
        <v>5.0339</v>
      </c>
      <c r="F35" s="11">
        <v>0.48670000000000002</v>
      </c>
      <c r="G35" s="11">
        <v>0.32790000000000002</v>
      </c>
      <c r="H35" s="11">
        <v>-0.33289999999999964</v>
      </c>
    </row>
    <row r="36" spans="2:8" x14ac:dyDescent="0.3">
      <c r="B36">
        <v>2021</v>
      </c>
      <c r="C36" s="11">
        <v>7.31912049537</v>
      </c>
      <c r="D36" s="11">
        <v>5.77248E-2</v>
      </c>
      <c r="E36" s="11">
        <v>5.1198122365460002</v>
      </c>
      <c r="F36" s="11">
        <v>0.13616010000000001</v>
      </c>
      <c r="G36" s="11">
        <v>2.5607627000000002</v>
      </c>
      <c r="H36" s="11">
        <v>-7.8763355864689997</v>
      </c>
    </row>
    <row r="37" spans="2:8" x14ac:dyDescent="0.3">
      <c r="B37">
        <v>2022</v>
      </c>
      <c r="C37" s="11">
        <v>8.5088000000000008</v>
      </c>
      <c r="D37" s="11">
        <v>0.109</v>
      </c>
      <c r="E37" s="11">
        <v>1.9966999999999999</v>
      </c>
      <c r="F37" s="11">
        <v>2.5251000000000001</v>
      </c>
      <c r="G37" s="11">
        <v>3.21</v>
      </c>
      <c r="H37" s="11">
        <v>-7.5274999999999999</v>
      </c>
    </row>
    <row r="38" spans="2:8" x14ac:dyDescent="0.3">
      <c r="B38">
        <v>2023</v>
      </c>
      <c r="C38" s="11">
        <v>8.3966999999999992</v>
      </c>
      <c r="D38" s="11">
        <v>3.9100000000000003E-2</v>
      </c>
      <c r="E38" s="11">
        <v>8.3434000000000008</v>
      </c>
      <c r="F38" s="11">
        <v>0.98519999999999996</v>
      </c>
      <c r="G38" s="11">
        <v>2.4594999999999998</v>
      </c>
      <c r="H38" s="11">
        <v>1.6383000000000001</v>
      </c>
    </row>
    <row r="39" spans="2:8" x14ac:dyDescent="0.3">
      <c r="B39">
        <v>2024</v>
      </c>
      <c r="C39" s="11">
        <v>9.8440999999999992</v>
      </c>
      <c r="D39" s="11">
        <v>8.5999999999999993E-2</v>
      </c>
      <c r="E39" s="11">
        <v>15.2514</v>
      </c>
      <c r="F39" s="11">
        <v>0.8931</v>
      </c>
      <c r="G39" s="11">
        <v>1.6788000000000001</v>
      </c>
      <c r="H39" s="11">
        <v>10.3414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9">
    <tabColor rgb="FF92D050"/>
  </sheetPr>
  <dimension ref="A1:L22"/>
  <sheetViews>
    <sheetView zoomScaleNormal="100" workbookViewId="0">
      <selection activeCell="E16" sqref="E16"/>
    </sheetView>
  </sheetViews>
  <sheetFormatPr defaultColWidth="9.109375" defaultRowHeight="14.4" x14ac:dyDescent="0.3"/>
  <cols>
    <col min="3" max="3" width="15.5546875" style="2" customWidth="1"/>
    <col min="4" max="4" width="13.6640625" style="2" customWidth="1"/>
  </cols>
  <sheetData>
    <row r="1" spans="1:6" ht="18" x14ac:dyDescent="0.35">
      <c r="A1" s="1" t="s">
        <v>141</v>
      </c>
    </row>
    <row r="3" spans="1:6" x14ac:dyDescent="0.3">
      <c r="B3" t="s">
        <v>61</v>
      </c>
    </row>
    <row r="4" spans="1:6" ht="43.2" x14ac:dyDescent="0.3">
      <c r="C4" s="2" t="s">
        <v>105</v>
      </c>
      <c r="D4" s="2" t="s">
        <v>106</v>
      </c>
      <c r="F4" t="s">
        <v>59</v>
      </c>
    </row>
    <row r="5" spans="1:6" x14ac:dyDescent="0.3">
      <c r="B5">
        <v>2008</v>
      </c>
      <c r="C5" s="12">
        <v>5.2850000000000001</v>
      </c>
      <c r="D5" s="12">
        <v>1.285000000000001</v>
      </c>
      <c r="E5" s="11">
        <v>6.5700000000000012</v>
      </c>
    </row>
    <row r="6" spans="1:6" x14ac:dyDescent="0.3">
      <c r="B6">
        <v>2009</v>
      </c>
      <c r="C6" s="12">
        <v>4.4950000000000001</v>
      </c>
      <c r="D6" s="12">
        <v>1.1100000000000003</v>
      </c>
      <c r="E6" s="11">
        <v>5.6050000000000004</v>
      </c>
    </row>
    <row r="7" spans="1:6" x14ac:dyDescent="0.3">
      <c r="B7">
        <v>2010</v>
      </c>
      <c r="C7" s="12">
        <v>4.51</v>
      </c>
      <c r="D7" s="12">
        <v>1.1550000000000011</v>
      </c>
      <c r="E7" s="11">
        <v>5.6650000000000009</v>
      </c>
    </row>
    <row r="8" spans="1:6" x14ac:dyDescent="0.3">
      <c r="B8">
        <v>2011</v>
      </c>
      <c r="C8" s="12">
        <v>5.4650000000000007</v>
      </c>
      <c r="D8" s="12">
        <v>1.3599999999999994</v>
      </c>
      <c r="E8" s="11">
        <v>6.8250000000000002</v>
      </c>
    </row>
    <row r="9" spans="1:6" x14ac:dyDescent="0.3">
      <c r="B9">
        <v>2012</v>
      </c>
      <c r="C9" s="12">
        <v>5.66</v>
      </c>
      <c r="D9" s="12">
        <v>1.4550000000000001</v>
      </c>
      <c r="E9" s="11">
        <v>7.1150000000000002</v>
      </c>
    </row>
    <row r="10" spans="1:6" x14ac:dyDescent="0.3">
      <c r="B10">
        <v>2013</v>
      </c>
      <c r="C10" s="12">
        <v>5.2299999999999995</v>
      </c>
      <c r="D10" s="12">
        <v>1.4049999999999994</v>
      </c>
      <c r="E10" s="11">
        <v>6.6349999999999989</v>
      </c>
    </row>
    <row r="11" spans="1:6" x14ac:dyDescent="0.3">
      <c r="B11">
        <v>2014</v>
      </c>
      <c r="C11" s="12">
        <v>5.0699999999999994</v>
      </c>
      <c r="D11" s="12">
        <v>1.4700000000000006</v>
      </c>
      <c r="E11" s="11">
        <v>6.54</v>
      </c>
    </row>
    <row r="12" spans="1:6" x14ac:dyDescent="0.3">
      <c r="B12">
        <v>2015</v>
      </c>
      <c r="C12" s="12">
        <v>4.78</v>
      </c>
      <c r="D12" s="12">
        <v>1.2449999999999992</v>
      </c>
      <c r="E12" s="11">
        <v>6.0249999999999995</v>
      </c>
    </row>
    <row r="13" spans="1:6" x14ac:dyDescent="0.3">
      <c r="B13">
        <v>2016</v>
      </c>
      <c r="C13" s="12">
        <v>4.12</v>
      </c>
      <c r="D13" s="12">
        <v>1.2850000000000001</v>
      </c>
      <c r="E13" s="11">
        <v>5.4050000000000002</v>
      </c>
    </row>
    <row r="14" spans="1:6" x14ac:dyDescent="0.3">
      <c r="B14">
        <v>2017</v>
      </c>
      <c r="C14" s="12">
        <v>4.25</v>
      </c>
      <c r="D14" s="12">
        <v>1.1200000000000001</v>
      </c>
      <c r="E14" s="11">
        <v>5.37</v>
      </c>
    </row>
    <row r="15" spans="1:6" x14ac:dyDescent="0.3">
      <c r="B15">
        <v>2018</v>
      </c>
      <c r="C15" s="12">
        <v>4.585</v>
      </c>
      <c r="D15" s="12">
        <v>1.2200000000000006</v>
      </c>
      <c r="E15" s="11">
        <v>5.8050000000000006</v>
      </c>
    </row>
    <row r="16" spans="1:6" x14ac:dyDescent="0.3">
      <c r="B16">
        <v>2019</v>
      </c>
      <c r="C16" s="12">
        <v>4.5251507803033935</v>
      </c>
      <c r="D16" s="12">
        <v>1.1887271238869566</v>
      </c>
      <c r="E16" s="11">
        <v>5.7138779041903502</v>
      </c>
    </row>
    <row r="17" spans="2:12" x14ac:dyDescent="0.3">
      <c r="B17">
        <v>2020</v>
      </c>
      <c r="C17" s="12">
        <v>3.9</v>
      </c>
      <c r="D17" s="12">
        <v>1.0699999999999998</v>
      </c>
      <c r="E17" s="11">
        <f>C17+D17</f>
        <v>4.97</v>
      </c>
    </row>
    <row r="18" spans="2:12" x14ac:dyDescent="0.3">
      <c r="B18">
        <v>2021</v>
      </c>
      <c r="C18" s="2">
        <f>(3.63+5.4)/2</f>
        <v>4.5150000000000006</v>
      </c>
      <c r="D18" s="12">
        <f>E18-C18</f>
        <v>1.2049999999999992</v>
      </c>
      <c r="E18" s="11">
        <f>(4.68+6.76)/2</f>
        <v>5.72</v>
      </c>
      <c r="L18" s="6" t="s">
        <v>16</v>
      </c>
    </row>
    <row r="19" spans="2:12" x14ac:dyDescent="0.3">
      <c r="B19">
        <v>2022</v>
      </c>
      <c r="C19" s="2">
        <f>(7.79+12.66)/2</f>
        <v>10.225</v>
      </c>
      <c r="D19" s="12">
        <f>E19-C19</f>
        <v>1.3050000000000015</v>
      </c>
      <c r="E19" s="11">
        <f>(9.43+13.63)/2</f>
        <v>11.530000000000001</v>
      </c>
      <c r="F19" s="10"/>
    </row>
    <row r="20" spans="2:12" x14ac:dyDescent="0.3">
      <c r="B20">
        <v>2023</v>
      </c>
      <c r="C20" s="2">
        <f>(10.43+8.43)/2</f>
        <v>9.43</v>
      </c>
      <c r="D20" s="12">
        <f>E20-C20</f>
        <v>1.2699999999999996</v>
      </c>
      <c r="E20">
        <f>(11.46+9.94)/2</f>
        <v>10.7</v>
      </c>
      <c r="G20" s="10"/>
      <c r="L20" t="s">
        <v>62</v>
      </c>
    </row>
    <row r="22" spans="2:12" x14ac:dyDescent="0.3">
      <c r="L22" t="s">
        <v>63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49AB1-B2EA-4C33-8B45-A04BC7337624}">
  <dimension ref="A1:O22"/>
  <sheetViews>
    <sheetView zoomScaleNormal="100" workbookViewId="0"/>
  </sheetViews>
  <sheetFormatPr defaultColWidth="9.109375" defaultRowHeight="14.4" x14ac:dyDescent="0.3"/>
  <cols>
    <col min="3" max="3" width="12.6640625" bestFit="1" customWidth="1"/>
    <col min="4" max="4" width="12.109375" bestFit="1" customWidth="1"/>
    <col min="5" max="5" width="13.6640625" customWidth="1"/>
    <col min="6" max="6" width="13.109375" customWidth="1"/>
    <col min="7" max="7" width="8.88671875" customWidth="1"/>
    <col min="8" max="8" width="7.88671875" bestFit="1" customWidth="1"/>
  </cols>
  <sheetData>
    <row r="1" spans="1:15" ht="18" x14ac:dyDescent="0.35">
      <c r="A1" s="1" t="s">
        <v>185</v>
      </c>
    </row>
    <row r="3" spans="1:15" x14ac:dyDescent="0.3">
      <c r="B3" t="s">
        <v>61</v>
      </c>
      <c r="J3" t="s">
        <v>59</v>
      </c>
    </row>
    <row r="4" spans="1:15" x14ac:dyDescent="0.3">
      <c r="C4" t="s">
        <v>104</v>
      </c>
      <c r="D4" t="s">
        <v>103</v>
      </c>
      <c r="E4" t="s">
        <v>114</v>
      </c>
      <c r="F4" t="s">
        <v>115</v>
      </c>
      <c r="G4" t="s">
        <v>57</v>
      </c>
    </row>
    <row r="5" spans="1:15" x14ac:dyDescent="0.3">
      <c r="B5">
        <v>2007</v>
      </c>
      <c r="C5" s="11"/>
      <c r="D5" s="11"/>
      <c r="E5" s="11"/>
      <c r="F5" s="11"/>
      <c r="G5" s="11"/>
      <c r="H5" s="11"/>
      <c r="O5" s="11"/>
    </row>
    <row r="6" spans="1:15" x14ac:dyDescent="0.3">
      <c r="B6">
        <v>2008</v>
      </c>
      <c r="C6" s="11"/>
      <c r="D6" s="11"/>
      <c r="E6" s="11"/>
      <c r="F6" s="11"/>
      <c r="G6" s="11"/>
      <c r="H6" s="11"/>
      <c r="O6" s="11"/>
    </row>
    <row r="7" spans="1:15" x14ac:dyDescent="0.3">
      <c r="B7">
        <v>2009</v>
      </c>
      <c r="C7" s="11"/>
      <c r="D7" s="11"/>
      <c r="E7" s="11"/>
      <c r="F7" s="11"/>
      <c r="G7" s="11"/>
      <c r="H7" s="11"/>
      <c r="O7" s="11"/>
    </row>
    <row r="8" spans="1:15" x14ac:dyDescent="0.3">
      <c r="B8">
        <v>2010</v>
      </c>
      <c r="C8" s="11"/>
      <c r="D8" s="11"/>
      <c r="E8" s="11"/>
      <c r="F8" s="11"/>
      <c r="G8" s="11"/>
      <c r="H8" s="11"/>
      <c r="O8" s="11"/>
    </row>
    <row r="9" spans="1:15" x14ac:dyDescent="0.3">
      <c r="B9">
        <v>2011</v>
      </c>
      <c r="C9" s="11"/>
      <c r="D9" s="11"/>
      <c r="E9" s="11"/>
      <c r="F9" s="11"/>
      <c r="G9" s="11"/>
      <c r="H9" s="11"/>
      <c r="O9" s="11"/>
    </row>
    <row r="10" spans="1:15" x14ac:dyDescent="0.3">
      <c r="B10">
        <v>2012</v>
      </c>
      <c r="C10" s="11"/>
      <c r="D10" s="11"/>
      <c r="E10" s="11"/>
      <c r="F10" s="11"/>
      <c r="G10" s="11"/>
      <c r="H10" s="11"/>
      <c r="O10" s="11"/>
    </row>
    <row r="11" spans="1:15" x14ac:dyDescent="0.3">
      <c r="B11">
        <v>2013</v>
      </c>
      <c r="C11" s="11"/>
      <c r="D11" s="11"/>
      <c r="E11" s="11"/>
      <c r="F11" s="11"/>
      <c r="G11" s="11"/>
      <c r="H11" s="11"/>
      <c r="O11" s="11"/>
    </row>
    <row r="12" spans="1:15" x14ac:dyDescent="0.3">
      <c r="B12">
        <v>2014</v>
      </c>
      <c r="C12" s="11"/>
      <c r="D12" s="11"/>
      <c r="E12" s="11"/>
      <c r="F12" s="11"/>
      <c r="G12" s="11"/>
      <c r="H12" s="11"/>
      <c r="O12" s="11"/>
    </row>
    <row r="13" spans="1:15" x14ac:dyDescent="0.3">
      <c r="B13">
        <v>2015</v>
      </c>
      <c r="C13" s="11"/>
      <c r="D13" s="11"/>
      <c r="E13" s="11"/>
      <c r="F13" s="11"/>
      <c r="G13" s="11"/>
      <c r="H13" s="11"/>
      <c r="O13" s="11"/>
    </row>
    <row r="14" spans="1:15" x14ac:dyDescent="0.3">
      <c r="B14">
        <v>2016</v>
      </c>
      <c r="C14" s="11"/>
      <c r="D14" s="11"/>
      <c r="E14" s="11"/>
      <c r="F14" s="11"/>
      <c r="G14" s="11"/>
      <c r="H14" s="11"/>
      <c r="O14" s="11"/>
    </row>
    <row r="15" spans="1:15" x14ac:dyDescent="0.3">
      <c r="B15">
        <v>2017</v>
      </c>
      <c r="C15" s="11">
        <v>2.7770760000000001</v>
      </c>
      <c r="D15" s="11">
        <v>1.595988</v>
      </c>
      <c r="E15" s="11">
        <v>0.18460799999999988</v>
      </c>
      <c r="F15" s="11">
        <v>0.95900399999999997</v>
      </c>
      <c r="G15" s="11">
        <v>5.5166760000000004</v>
      </c>
      <c r="H15" s="11"/>
      <c r="I15" s="10">
        <v>0.50339661056766793</v>
      </c>
      <c r="J15" s="10">
        <v>0.28930247127074343</v>
      </c>
      <c r="K15" s="10">
        <v>3.3463629185400752E-2</v>
      </c>
      <c r="L15" s="10">
        <v>0.17383728897618783</v>
      </c>
      <c r="M15" s="15"/>
      <c r="N15" s="15"/>
      <c r="O15" s="11"/>
    </row>
    <row r="16" spans="1:15" x14ac:dyDescent="0.3">
      <c r="B16">
        <v>2018</v>
      </c>
      <c r="C16" s="11">
        <v>2.8546920000000005</v>
      </c>
      <c r="D16" s="11">
        <v>1.7311679999999998</v>
      </c>
      <c r="E16" s="11">
        <v>0.215028</v>
      </c>
      <c r="F16" s="11">
        <v>1.0028159999999999</v>
      </c>
      <c r="G16" s="11">
        <v>5.8037040000000006</v>
      </c>
      <c r="I16" s="10">
        <v>0.49187415485007507</v>
      </c>
      <c r="J16" s="10">
        <v>0.29828674928976384</v>
      </c>
      <c r="K16" s="10">
        <v>3.7050132122520375E-2</v>
      </c>
      <c r="L16" s="10">
        <v>0.17278896373764063</v>
      </c>
      <c r="O16" s="11"/>
    </row>
    <row r="17" spans="2:15" x14ac:dyDescent="0.3">
      <c r="B17">
        <v>2019</v>
      </c>
      <c r="C17" s="11">
        <v>2.860884</v>
      </c>
      <c r="D17" s="11">
        <v>1.6031520000000001</v>
      </c>
      <c r="E17" s="11">
        <v>0.20419200000000004</v>
      </c>
      <c r="F17" s="11">
        <v>0.96454800000000007</v>
      </c>
      <c r="G17" s="11">
        <v>5.6327759999999998</v>
      </c>
      <c r="I17" s="10">
        <v>0.50789947975918093</v>
      </c>
      <c r="J17" s="10">
        <v>0.28461135326524617</v>
      </c>
      <c r="K17" s="10">
        <v>3.6250687050221782E-2</v>
      </c>
      <c r="L17" s="10">
        <v>0.17123847992535121</v>
      </c>
      <c r="O17" s="11"/>
    </row>
    <row r="18" spans="2:15" x14ac:dyDescent="0.3">
      <c r="B18">
        <v>2020</v>
      </c>
      <c r="C18" s="11">
        <v>2.5013879999999999</v>
      </c>
      <c r="D18" s="11">
        <v>1.401732</v>
      </c>
      <c r="E18" s="11">
        <v>0.23126400000000003</v>
      </c>
      <c r="F18" s="11">
        <v>0.84650400000000003</v>
      </c>
      <c r="G18" s="11">
        <v>4.9808880000000002</v>
      </c>
      <c r="I18" s="10">
        <v>0.50219719857182088</v>
      </c>
      <c r="J18" s="10">
        <v>0.28142210786510358</v>
      </c>
      <c r="K18" s="10">
        <v>4.6430275083479092E-2</v>
      </c>
      <c r="L18" s="10">
        <v>0.16995041847959641</v>
      </c>
      <c r="O18" s="11"/>
    </row>
    <row r="19" spans="2:15" x14ac:dyDescent="0.3">
      <c r="B19">
        <v>2021</v>
      </c>
      <c r="C19" s="11">
        <v>3.1043880000000001</v>
      </c>
      <c r="D19" s="11">
        <v>1.4096520000000001</v>
      </c>
      <c r="E19" s="11">
        <v>0.228024</v>
      </c>
      <c r="F19" s="11">
        <v>0.978912</v>
      </c>
      <c r="G19" s="11">
        <v>5.7209760000000012</v>
      </c>
      <c r="H19" s="10"/>
      <c r="I19" s="10">
        <v>0.54263258576858209</v>
      </c>
      <c r="J19" s="10">
        <v>0.24640061416094033</v>
      </c>
      <c r="K19" s="10">
        <v>3.9857534798258189E-2</v>
      </c>
      <c r="L19" s="10">
        <v>0.17110926527221926</v>
      </c>
      <c r="O19" s="11"/>
    </row>
    <row r="20" spans="2:15" x14ac:dyDescent="0.3">
      <c r="B20">
        <v>2022</v>
      </c>
      <c r="C20" s="11">
        <v>8.639856</v>
      </c>
      <c r="D20" s="11">
        <v>1.5846120000000001</v>
      </c>
      <c r="E20" s="11">
        <v>0.20631600000000017</v>
      </c>
      <c r="F20" s="11">
        <v>1.0952280000000001</v>
      </c>
      <c r="G20" s="11">
        <v>11.526012</v>
      </c>
      <c r="H20" s="10"/>
      <c r="I20" s="10">
        <v>0.74959630442862635</v>
      </c>
      <c r="J20" s="10">
        <v>0.13748137690642698</v>
      </c>
      <c r="K20" s="10">
        <v>1.7900033420058921E-2</v>
      </c>
      <c r="L20" s="10">
        <v>9.502228524488783E-2</v>
      </c>
      <c r="O20" s="11"/>
    </row>
    <row r="21" spans="2:15" x14ac:dyDescent="0.3">
      <c r="B21">
        <v>2023</v>
      </c>
      <c r="C21" s="11">
        <v>7.7937120000000011</v>
      </c>
      <c r="D21" s="11">
        <v>1.6343640000000001</v>
      </c>
      <c r="E21" s="11">
        <v>0.66261600000000009</v>
      </c>
      <c r="F21" s="11">
        <v>0.60649200000000003</v>
      </c>
      <c r="G21" s="11">
        <v>10.697184</v>
      </c>
      <c r="I21" s="10">
        <v>0.72857604393829267</v>
      </c>
      <c r="J21" s="10">
        <v>0.15278450852112108</v>
      </c>
      <c r="K21" s="10">
        <v>6.1943030988342362E-2</v>
      </c>
      <c r="L21" s="10">
        <v>5.6696416552244035E-2</v>
      </c>
      <c r="O21" s="11"/>
    </row>
    <row r="22" spans="2:15" x14ac:dyDescent="0.3">
      <c r="B22">
        <v>2024</v>
      </c>
      <c r="C22" s="11">
        <v>5.3992440000000004</v>
      </c>
      <c r="D22" s="11">
        <v>1.6647480000000001</v>
      </c>
      <c r="E22" s="11">
        <v>0.97419600000000006</v>
      </c>
      <c r="F22" s="11">
        <v>0.48258000000000001</v>
      </c>
      <c r="G22" s="11">
        <v>8.5207680000000021</v>
      </c>
      <c r="I22" s="10">
        <v>0.63365696613263023</v>
      </c>
      <c r="J22" s="10">
        <v>0.19537534644764412</v>
      </c>
      <c r="K22" s="10">
        <v>0.11433194754275669</v>
      </c>
      <c r="L22" s="10">
        <v>5.6635739876968821E-2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8"/>
  <dimension ref="A1:O22"/>
  <sheetViews>
    <sheetView zoomScaleNormal="100" workbookViewId="0"/>
  </sheetViews>
  <sheetFormatPr defaultColWidth="9.109375" defaultRowHeight="14.4" x14ac:dyDescent="0.3"/>
  <cols>
    <col min="3" max="3" width="12.6640625" bestFit="1" customWidth="1"/>
    <col min="4" max="4" width="12.109375" bestFit="1" customWidth="1"/>
    <col min="5" max="5" width="13.6640625" customWidth="1"/>
    <col min="6" max="6" width="13.109375" customWidth="1"/>
    <col min="7" max="7" width="8.88671875" customWidth="1"/>
    <col min="8" max="8" width="7.88671875" bestFit="1" customWidth="1"/>
  </cols>
  <sheetData>
    <row r="1" spans="1:15" ht="18" x14ac:dyDescent="0.35">
      <c r="A1" s="1" t="s">
        <v>186</v>
      </c>
    </row>
    <row r="3" spans="1:15" x14ac:dyDescent="0.3">
      <c r="B3" t="s">
        <v>60</v>
      </c>
      <c r="J3" t="s">
        <v>59</v>
      </c>
    </row>
    <row r="4" spans="1:15" x14ac:dyDescent="0.3">
      <c r="C4" t="s">
        <v>104</v>
      </c>
      <c r="D4" t="s">
        <v>103</v>
      </c>
      <c r="E4" t="s">
        <v>114</v>
      </c>
      <c r="F4" t="s">
        <v>115</v>
      </c>
      <c r="G4" t="s">
        <v>57</v>
      </c>
    </row>
    <row r="5" spans="1:15" x14ac:dyDescent="0.3">
      <c r="B5">
        <v>2007</v>
      </c>
      <c r="C5" s="11">
        <v>6.7961026463512422</v>
      </c>
      <c r="D5" s="11">
        <v>6.0638973536487564</v>
      </c>
      <c r="E5" s="11">
        <v>1.370000000000001</v>
      </c>
      <c r="F5" s="11">
        <v>2.5999999999999996</v>
      </c>
      <c r="G5" s="11">
        <v>16.830000000000002</v>
      </c>
      <c r="H5" s="11"/>
      <c r="O5" s="11"/>
    </row>
    <row r="6" spans="1:15" x14ac:dyDescent="0.3">
      <c r="B6">
        <v>2008</v>
      </c>
      <c r="C6" s="11">
        <v>9.3165178342153538</v>
      </c>
      <c r="D6" s="11">
        <v>6.278482165784645</v>
      </c>
      <c r="E6" s="11">
        <v>1.4500000000000011</v>
      </c>
      <c r="F6" s="11">
        <v>3.5749999999999993</v>
      </c>
      <c r="G6" s="11">
        <v>20.619999999999997</v>
      </c>
      <c r="H6" s="11"/>
      <c r="O6" s="11"/>
    </row>
    <row r="7" spans="1:15" x14ac:dyDescent="0.3">
      <c r="B7">
        <v>2009</v>
      </c>
      <c r="C7" s="11">
        <v>7.0855194371509231</v>
      </c>
      <c r="D7" s="11">
        <v>7.0194805628490791</v>
      </c>
      <c r="E7" s="11">
        <v>1.5149999999999997</v>
      </c>
      <c r="F7" s="11">
        <v>3.2799999999999994</v>
      </c>
      <c r="G7" s="11">
        <v>18.899999999999999</v>
      </c>
      <c r="H7" s="11"/>
      <c r="O7" s="11"/>
    </row>
    <row r="8" spans="1:15" x14ac:dyDescent="0.3">
      <c r="B8">
        <v>2010</v>
      </c>
      <c r="C8" s="11">
        <v>7.3810001603842519</v>
      </c>
      <c r="D8" s="11">
        <v>7.1639998396157489</v>
      </c>
      <c r="E8" s="11">
        <v>1.7049999999999983</v>
      </c>
      <c r="F8" s="11">
        <v>3.415</v>
      </c>
      <c r="G8" s="11">
        <v>19.664999999999999</v>
      </c>
      <c r="H8" s="11"/>
      <c r="O8" s="11"/>
    </row>
    <row r="9" spans="1:15" x14ac:dyDescent="0.3">
      <c r="B9">
        <v>2011</v>
      </c>
      <c r="C9" s="11">
        <v>7.5285005015988471</v>
      </c>
      <c r="D9" s="11">
        <v>8.3064994984011555</v>
      </c>
      <c r="E9" s="11">
        <v>1.7899999999999974</v>
      </c>
      <c r="F9" s="11">
        <v>3.6500000000000021</v>
      </c>
      <c r="G9" s="11">
        <v>21.274999999999999</v>
      </c>
      <c r="H9" s="11"/>
      <c r="O9" s="11"/>
    </row>
    <row r="10" spans="1:15" x14ac:dyDescent="0.3">
      <c r="B10">
        <v>2012</v>
      </c>
      <c r="C10" s="11">
        <v>7.6114667458432308</v>
      </c>
      <c r="D10" s="11">
        <v>8.7585332541567702</v>
      </c>
      <c r="E10" s="11">
        <v>2.4399999999999986</v>
      </c>
      <c r="F10" s="11">
        <v>3.9400000000000004</v>
      </c>
      <c r="G10" s="11">
        <v>22.75</v>
      </c>
      <c r="H10" s="11"/>
      <c r="O10" s="11"/>
    </row>
    <row r="11" spans="1:15" x14ac:dyDescent="0.3">
      <c r="B11">
        <v>2013</v>
      </c>
      <c r="C11" s="11">
        <v>6.9647044485070078</v>
      </c>
      <c r="D11" s="11">
        <v>9.1552955514929923</v>
      </c>
      <c r="E11" s="11">
        <v>1.9249999999999998</v>
      </c>
      <c r="F11" s="11">
        <v>3.8949999999999996</v>
      </c>
      <c r="G11" s="11">
        <v>21.939999999999998</v>
      </c>
      <c r="H11" s="11"/>
      <c r="O11" s="11"/>
    </row>
    <row r="12" spans="1:15" x14ac:dyDescent="0.3">
      <c r="B12">
        <v>2014</v>
      </c>
      <c r="C12" s="11">
        <v>6.9296603098927303</v>
      </c>
      <c r="D12" s="11">
        <v>9.8253396901072705</v>
      </c>
      <c r="E12" s="11">
        <v>1.9599999999999991</v>
      </c>
      <c r="F12" s="11">
        <v>1.9850000000000008</v>
      </c>
      <c r="G12" s="11">
        <v>20.7</v>
      </c>
      <c r="H12" s="11"/>
      <c r="O12" s="11"/>
    </row>
    <row r="13" spans="1:15" x14ac:dyDescent="0.3">
      <c r="B13">
        <v>2015</v>
      </c>
      <c r="C13" s="11">
        <v>8.2734717698154192</v>
      </c>
      <c r="D13" s="11">
        <v>10.021528230184582</v>
      </c>
      <c r="E13" s="11">
        <v>2.0349999999999966</v>
      </c>
      <c r="F13" s="11">
        <v>2.0600000000000005</v>
      </c>
      <c r="G13" s="11">
        <v>22.39</v>
      </c>
      <c r="H13" s="11"/>
      <c r="O13" s="11"/>
    </row>
    <row r="14" spans="1:15" x14ac:dyDescent="0.3">
      <c r="B14">
        <v>2016</v>
      </c>
      <c r="C14" s="11">
        <v>7.4161763085399457</v>
      </c>
      <c r="D14" s="11">
        <v>9.4845068870523406</v>
      </c>
      <c r="E14" s="11">
        <v>5.1450000000000005</v>
      </c>
      <c r="F14" s="11">
        <v>4.3900000000000023</v>
      </c>
      <c r="G14" s="11">
        <v>26.445</v>
      </c>
      <c r="H14" s="11"/>
      <c r="O14" s="11"/>
    </row>
    <row r="15" spans="1:15" x14ac:dyDescent="0.3">
      <c r="B15">
        <v>2017</v>
      </c>
      <c r="C15" s="11">
        <v>7.6353770949720676</v>
      </c>
      <c r="D15" s="11">
        <v>10.959622905027935</v>
      </c>
      <c r="E15" s="11">
        <v>5.240000000000002</v>
      </c>
      <c r="F15" s="11">
        <v>4.8350000000000009</v>
      </c>
      <c r="G15" s="11">
        <v>28.67</v>
      </c>
      <c r="H15" s="11"/>
      <c r="I15" s="10">
        <v>0.26631939640642022</v>
      </c>
      <c r="J15" s="10">
        <v>0.38226797715479366</v>
      </c>
      <c r="K15" s="10">
        <v>0.1827694454133241</v>
      </c>
      <c r="L15" s="10">
        <v>0.16864318102546216</v>
      </c>
      <c r="M15" s="15"/>
      <c r="N15" s="15"/>
      <c r="O15" s="11"/>
    </row>
    <row r="16" spans="1:15" x14ac:dyDescent="0.3">
      <c r="B16">
        <v>2018</v>
      </c>
      <c r="C16" s="11">
        <v>8.0773684197904405</v>
      </c>
      <c r="D16" s="11">
        <v>11.159536213049</v>
      </c>
      <c r="E16" s="11">
        <v>4.6550000000000011</v>
      </c>
      <c r="F16" s="11">
        <v>4.9050000000000011</v>
      </c>
      <c r="G16" s="11">
        <v>28.8</v>
      </c>
      <c r="I16" s="10">
        <v>0.2804641812427236</v>
      </c>
      <c r="J16" s="10">
        <v>0.3874838962864236</v>
      </c>
      <c r="K16" s="10">
        <v>0.16163194444444448</v>
      </c>
      <c r="L16" s="10">
        <v>0.17031250000000003</v>
      </c>
      <c r="O16" s="11"/>
    </row>
    <row r="17" spans="2:15" x14ac:dyDescent="0.3">
      <c r="B17">
        <v>2019</v>
      </c>
      <c r="C17" s="11">
        <v>8.5905204583626507</v>
      </c>
      <c r="D17" s="11">
        <v>10.9190756452656</v>
      </c>
      <c r="E17" s="11">
        <v>4.1093627168139202</v>
      </c>
      <c r="F17" s="11">
        <v>4.8729872646187298</v>
      </c>
      <c r="G17" s="11">
        <v>28.491946085060899</v>
      </c>
      <c r="I17" s="10">
        <v>0.3015069743820305</v>
      </c>
      <c r="J17" s="10">
        <v>0.38323376060966113</v>
      </c>
      <c r="K17" s="10">
        <v>0.14422892365953796</v>
      </c>
      <c r="L17" s="10">
        <v>0.17103034134877046</v>
      </c>
      <c r="O17" s="11"/>
    </row>
    <row r="18" spans="2:15" x14ac:dyDescent="0.3">
      <c r="B18">
        <v>2020</v>
      </c>
      <c r="C18" s="11">
        <v>7.8605148149556401</v>
      </c>
      <c r="D18" s="11">
        <v>10.490160182997</v>
      </c>
      <c r="E18" s="11">
        <v>4.4403078586751468</v>
      </c>
      <c r="F18" s="11">
        <v>4.6787418767126594</v>
      </c>
      <c r="G18" s="11">
        <v>27.469724733340449</v>
      </c>
      <c r="I18" s="10">
        <v>0.28615193240051678</v>
      </c>
      <c r="J18" s="10">
        <v>0.38188079002717212</v>
      </c>
      <c r="K18" s="10">
        <v>0.16164369689827554</v>
      </c>
      <c r="L18" s="10">
        <v>0.17032358067403547</v>
      </c>
      <c r="O18" s="11"/>
    </row>
    <row r="19" spans="2:15" x14ac:dyDescent="0.3">
      <c r="B19">
        <v>2021</v>
      </c>
      <c r="C19" s="11">
        <v>8.44</v>
      </c>
      <c r="D19" s="11">
        <v>10.46</v>
      </c>
      <c r="E19" s="11">
        <v>4.7300000000000004</v>
      </c>
      <c r="F19" s="11">
        <v>4.8499999999999996</v>
      </c>
      <c r="G19" s="11">
        <v>28.48</v>
      </c>
      <c r="H19" s="10"/>
      <c r="I19" s="10">
        <v>0.29634831460674155</v>
      </c>
      <c r="J19" s="10">
        <v>0.36727528089887646</v>
      </c>
      <c r="K19" s="10">
        <v>0.16608146067415733</v>
      </c>
      <c r="L19" s="10">
        <v>0.1702949438202247</v>
      </c>
      <c r="O19" s="11"/>
    </row>
    <row r="20" spans="2:15" x14ac:dyDescent="0.3">
      <c r="B20">
        <v>2022</v>
      </c>
      <c r="C20" s="11">
        <v>22.93</v>
      </c>
      <c r="D20" s="11">
        <v>9.14</v>
      </c>
      <c r="E20" s="11">
        <v>4.4399999999999995</v>
      </c>
      <c r="F20" s="11">
        <v>3.12</v>
      </c>
      <c r="G20" s="11">
        <v>39.629999999999995</v>
      </c>
      <c r="H20" s="10"/>
      <c r="I20" s="10">
        <v>0.57860206913954082</v>
      </c>
      <c r="J20" s="10">
        <v>0.23063335856674241</v>
      </c>
      <c r="K20" s="10">
        <v>0.11203633610900833</v>
      </c>
      <c r="L20" s="10">
        <v>7.8728236184708561E-2</v>
      </c>
      <c r="O20" s="11"/>
    </row>
    <row r="21" spans="2:15" x14ac:dyDescent="0.3">
      <c r="B21">
        <v>2023</v>
      </c>
      <c r="C21" s="11">
        <v>23.18</v>
      </c>
      <c r="D21" s="11">
        <v>8.74</v>
      </c>
      <c r="E21" s="11">
        <v>6.4300000000000015</v>
      </c>
      <c r="F21" s="11">
        <v>2.2799999999999998</v>
      </c>
      <c r="G21" s="11">
        <v>40.630000000000003</v>
      </c>
      <c r="I21" s="10">
        <v>0.57051439822791039</v>
      </c>
      <c r="J21" s="10">
        <v>0.21511198621708097</v>
      </c>
      <c r="K21" s="10">
        <v>0.15825744523750926</v>
      </c>
      <c r="L21" s="10">
        <v>5.6116170317499374E-2</v>
      </c>
      <c r="O21" s="11"/>
    </row>
    <row r="22" spans="2:15" x14ac:dyDescent="0.3">
      <c r="B22">
        <v>2024</v>
      </c>
      <c r="C22" s="11">
        <v>15.64</v>
      </c>
      <c r="D22" s="11">
        <v>8.7100000000000009</v>
      </c>
      <c r="E22" s="11">
        <v>7.11</v>
      </c>
      <c r="F22" s="11">
        <v>1.87</v>
      </c>
      <c r="G22" s="11">
        <v>33.33</v>
      </c>
      <c r="I22" s="10">
        <v>0.46924692469246931</v>
      </c>
      <c r="J22" s="10">
        <v>0.26132613261326137</v>
      </c>
      <c r="K22" s="10">
        <v>0.21332133213321333</v>
      </c>
      <c r="L22" s="10">
        <v>5.6105610561056111E-2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0"/>
  <dimension ref="A1:E24"/>
  <sheetViews>
    <sheetView zoomScaleNormal="100" workbookViewId="0"/>
  </sheetViews>
  <sheetFormatPr defaultColWidth="9.109375" defaultRowHeight="14.4" x14ac:dyDescent="0.3"/>
  <cols>
    <col min="3" max="3" width="16.109375" bestFit="1" customWidth="1"/>
    <col min="4" max="4" width="13" customWidth="1"/>
    <col min="5" max="5" width="19.88671875" customWidth="1"/>
  </cols>
  <sheetData>
    <row r="1" spans="1:5" ht="18" x14ac:dyDescent="0.35">
      <c r="A1" s="1" t="s">
        <v>187</v>
      </c>
    </row>
    <row r="4" spans="1:5" x14ac:dyDescent="0.3">
      <c r="C4" t="s">
        <v>108</v>
      </c>
      <c r="D4" t="s">
        <v>107</v>
      </c>
      <c r="E4" t="s">
        <v>171</v>
      </c>
    </row>
    <row r="5" spans="1:5" x14ac:dyDescent="0.3">
      <c r="B5">
        <v>2005</v>
      </c>
      <c r="C5" s="13">
        <v>1.2746999999999999</v>
      </c>
      <c r="D5" s="13">
        <v>1.0406</v>
      </c>
      <c r="E5" s="13">
        <v>0.51549999999999996</v>
      </c>
    </row>
    <row r="6" spans="1:5" x14ac:dyDescent="0.3">
      <c r="B6">
        <v>2006</v>
      </c>
      <c r="C6" s="13">
        <v>1.3534999999999999</v>
      </c>
      <c r="D6" s="13">
        <v>1.079</v>
      </c>
      <c r="E6" s="13">
        <v>0.57679999999999998</v>
      </c>
    </row>
    <row r="7" spans="1:5" x14ac:dyDescent="0.3">
      <c r="B7">
        <v>2007</v>
      </c>
      <c r="C7" s="13">
        <v>1.3847</v>
      </c>
      <c r="D7" s="13">
        <v>1.0941000000000001</v>
      </c>
      <c r="E7" s="13">
        <v>0.58199999999999996</v>
      </c>
    </row>
    <row r="8" spans="1:5" x14ac:dyDescent="0.3">
      <c r="B8">
        <v>2008</v>
      </c>
      <c r="C8" s="13">
        <v>1.4560999999999999</v>
      </c>
      <c r="D8" s="13">
        <v>1.2523</v>
      </c>
      <c r="E8" s="13">
        <v>0.76019999999999999</v>
      </c>
    </row>
    <row r="9" spans="1:5" x14ac:dyDescent="0.3">
      <c r="B9">
        <v>2009</v>
      </c>
      <c r="C9" s="13">
        <v>1.3159000000000001</v>
      </c>
      <c r="D9" s="13">
        <v>1.0225</v>
      </c>
      <c r="E9" s="13">
        <v>0.49680000000000002</v>
      </c>
    </row>
    <row r="10" spans="1:5" x14ac:dyDescent="0.3">
      <c r="B10">
        <v>2010</v>
      </c>
      <c r="C10" s="13">
        <v>1.4555</v>
      </c>
      <c r="D10" s="13">
        <v>1.2018</v>
      </c>
      <c r="E10" s="13">
        <v>0.6341</v>
      </c>
    </row>
    <row r="11" spans="1:5" x14ac:dyDescent="0.3">
      <c r="B11">
        <v>2011</v>
      </c>
      <c r="C11" s="13">
        <v>1.6051</v>
      </c>
      <c r="D11" s="13">
        <v>1.4404999999999999</v>
      </c>
      <c r="E11" s="13">
        <v>0.8115</v>
      </c>
    </row>
    <row r="12" spans="1:5" x14ac:dyDescent="0.3">
      <c r="B12">
        <v>2012</v>
      </c>
      <c r="C12" s="13">
        <v>1.7076387096774193</v>
      </c>
      <c r="D12" s="13">
        <v>1.5318000000000001</v>
      </c>
      <c r="E12" s="13">
        <v>0.89329999999999998</v>
      </c>
    </row>
    <row r="13" spans="1:5" x14ac:dyDescent="0.3">
      <c r="B13">
        <v>2013</v>
      </c>
      <c r="C13" s="13">
        <v>1.6511590629800308</v>
      </c>
      <c r="D13" s="13">
        <v>1.4760291218637993</v>
      </c>
      <c r="E13" s="13">
        <v>0.84363823220686129</v>
      </c>
    </row>
    <row r="14" spans="1:5" x14ac:dyDescent="0.3">
      <c r="B14">
        <v>2014</v>
      </c>
      <c r="C14" s="13">
        <v>1.5956054794520622</v>
      </c>
      <c r="D14" s="13">
        <v>1.4154109589041064</v>
      </c>
      <c r="E14" s="13">
        <v>0.78050575342466233</v>
      </c>
    </row>
    <row r="15" spans="1:5" x14ac:dyDescent="0.3">
      <c r="B15">
        <v>2015</v>
      </c>
      <c r="C15" s="13">
        <v>1.4296</v>
      </c>
      <c r="D15" s="13">
        <v>1.2236</v>
      </c>
      <c r="E15" s="13">
        <v>0.57509999999999994</v>
      </c>
    </row>
    <row r="16" spans="1:5" x14ac:dyDescent="0.3">
      <c r="B16">
        <v>2016</v>
      </c>
      <c r="C16" s="13">
        <v>1.3371038251366163</v>
      </c>
      <c r="D16" s="13">
        <v>1.1870874316939883</v>
      </c>
      <c r="E16" s="13">
        <v>0.48272404371584715</v>
      </c>
    </row>
    <row r="17" spans="2:5" x14ac:dyDescent="0.3">
      <c r="B17">
        <v>2017</v>
      </c>
      <c r="C17" s="13">
        <v>1.4244109589041116</v>
      </c>
      <c r="D17" s="13">
        <v>1.3276986301369917</v>
      </c>
      <c r="E17" s="13">
        <v>0.56645150684931589</v>
      </c>
    </row>
    <row r="18" spans="2:5" x14ac:dyDescent="0.3">
      <c r="B18">
        <v>2018</v>
      </c>
      <c r="C18" s="13">
        <v>1.4782999999999999</v>
      </c>
      <c r="D18" s="13">
        <v>1.5037</v>
      </c>
      <c r="E18" s="13">
        <v>0.67800000000000005</v>
      </c>
    </row>
    <row r="19" spans="2:5" x14ac:dyDescent="0.3">
      <c r="B19">
        <v>2019</v>
      </c>
      <c r="C19" s="13">
        <v>1.473347945205485</v>
      </c>
      <c r="D19" s="13">
        <v>1.5215342465753479</v>
      </c>
      <c r="E19" s="13">
        <v>0.67165205479452295</v>
      </c>
    </row>
    <row r="20" spans="2:5" x14ac:dyDescent="0.3">
      <c r="B20">
        <v>2020</v>
      </c>
      <c r="C20" s="13">
        <v>1.3492049180327916</v>
      </c>
      <c r="D20" s="13">
        <v>1.3678551912568355</v>
      </c>
      <c r="E20" s="13">
        <v>0.46318333333333495</v>
      </c>
    </row>
    <row r="21" spans="2:5" x14ac:dyDescent="0.3">
      <c r="B21">
        <v>2021</v>
      </c>
      <c r="C21" s="13">
        <v>1.5624027397260327</v>
      </c>
      <c r="D21" s="13">
        <v>1.5726602739726081</v>
      </c>
      <c r="E21" s="13">
        <v>0.63774246575342686</v>
      </c>
    </row>
    <row r="22" spans="2:5" x14ac:dyDescent="0.3">
      <c r="B22">
        <v>2022</v>
      </c>
      <c r="C22" s="13">
        <v>1.8516000000000068</v>
      </c>
      <c r="D22" s="13">
        <v>1.9894986301369932</v>
      </c>
      <c r="E22" s="13">
        <v>1.1745517808219217</v>
      </c>
    </row>
    <row r="23" spans="2:5" x14ac:dyDescent="0.3">
      <c r="B23">
        <v>2023</v>
      </c>
      <c r="C23" s="13">
        <v>1.7876000000000001</v>
      </c>
      <c r="D23" s="13">
        <v>1.8341000000000001</v>
      </c>
      <c r="E23" s="13">
        <v>0.9486</v>
      </c>
    </row>
    <row r="24" spans="2:5" x14ac:dyDescent="0.3">
      <c r="B24">
        <v>2024</v>
      </c>
      <c r="C24" s="13">
        <v>1.7158</v>
      </c>
      <c r="D24" s="13">
        <v>1.7912999999999999</v>
      </c>
      <c r="E24">
        <v>0.88200000000000001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51843-5D92-4EBC-87CE-AFB63948797F}">
  <dimension ref="A1:V369"/>
  <sheetViews>
    <sheetView topLeftCell="H1" zoomScaleNormal="100" workbookViewId="0">
      <selection activeCell="Q1" sqref="Q1"/>
    </sheetView>
  </sheetViews>
  <sheetFormatPr defaultColWidth="9.109375" defaultRowHeight="14.4" x14ac:dyDescent="0.3"/>
  <cols>
    <col min="1" max="1" width="10.5546875" bestFit="1" customWidth="1"/>
    <col min="2" max="2" width="16.33203125" bestFit="1" customWidth="1"/>
    <col min="3" max="3" width="10.44140625" bestFit="1" customWidth="1"/>
    <col min="4" max="6" width="16.109375" bestFit="1" customWidth="1"/>
    <col min="7" max="7" width="10.44140625" bestFit="1" customWidth="1"/>
    <col min="8" max="8" width="16.33203125" bestFit="1" customWidth="1"/>
    <col min="9" max="9" width="10.44140625" bestFit="1" customWidth="1"/>
    <col min="10" max="12" width="16.109375" bestFit="1" customWidth="1"/>
    <col min="13" max="13" width="10.44140625" bestFit="1" customWidth="1"/>
  </cols>
  <sheetData>
    <row r="1" spans="1:22" x14ac:dyDescent="0.3">
      <c r="B1" s="39" t="s">
        <v>107</v>
      </c>
      <c r="C1" s="39"/>
      <c r="D1" s="39"/>
      <c r="E1" s="39"/>
      <c r="F1" s="39"/>
      <c r="G1" s="39"/>
      <c r="H1" s="39" t="s">
        <v>108</v>
      </c>
      <c r="I1" s="39"/>
      <c r="J1" s="39"/>
      <c r="K1" s="39"/>
      <c r="L1" s="39"/>
      <c r="M1" s="39"/>
    </row>
    <row r="2" spans="1:22" x14ac:dyDescent="0.3">
      <c r="B2" t="s">
        <v>125</v>
      </c>
      <c r="C2" t="s">
        <v>126</v>
      </c>
      <c r="D2" t="s">
        <v>127</v>
      </c>
      <c r="E2" t="s">
        <v>189</v>
      </c>
      <c r="F2" t="s">
        <v>128</v>
      </c>
      <c r="G2" t="s">
        <v>115</v>
      </c>
      <c r="H2" t="s">
        <v>125</v>
      </c>
      <c r="I2" t="s">
        <v>126</v>
      </c>
      <c r="J2" t="s">
        <v>127</v>
      </c>
      <c r="K2" t="s">
        <v>189</v>
      </c>
      <c r="L2" t="s">
        <v>128</v>
      </c>
      <c r="M2" t="s">
        <v>115</v>
      </c>
      <c r="R2" t="s">
        <v>126</v>
      </c>
      <c r="S2" t="s">
        <v>127</v>
      </c>
      <c r="T2" t="s">
        <v>189</v>
      </c>
      <c r="U2" t="s">
        <v>128</v>
      </c>
      <c r="V2" t="s">
        <v>115</v>
      </c>
    </row>
    <row r="3" spans="1:22" x14ac:dyDescent="0.3">
      <c r="B3" s="13">
        <v>1.791306010928968</v>
      </c>
      <c r="C3" s="13">
        <v>0.64057084248973117</v>
      </c>
      <c r="D3" s="13">
        <v>0.2255804696721313</v>
      </c>
      <c r="E3" s="13">
        <v>1.4108278688524527E-2</v>
      </c>
      <c r="F3" s="13">
        <v>0.60015859999999432</v>
      </c>
      <c r="G3" s="13">
        <v>0.31088782007858123</v>
      </c>
      <c r="H3" s="13">
        <v>1.7158306010929012</v>
      </c>
      <c r="I3" s="13">
        <v>0.58393315405771995</v>
      </c>
      <c r="J3" s="13">
        <v>0.22109045683059902</v>
      </c>
      <c r="K3" s="13">
        <v>1.2859508196721209E-2</v>
      </c>
      <c r="L3" s="13">
        <v>0.60015870000000227</v>
      </c>
      <c r="M3" s="13">
        <v>0.29778878200785908</v>
      </c>
      <c r="Q3" t="s">
        <v>107</v>
      </c>
      <c r="R3" s="13">
        <v>0.64057084248973117</v>
      </c>
      <c r="S3" s="13">
        <v>0.2255804696721313</v>
      </c>
      <c r="T3" s="13">
        <v>1.4108278688524527E-2</v>
      </c>
      <c r="U3" s="13">
        <v>0.60015859999999432</v>
      </c>
      <c r="V3" s="13">
        <v>0.31088782007858123</v>
      </c>
    </row>
    <row r="4" spans="1:22" x14ac:dyDescent="0.3">
      <c r="A4" s="17">
        <v>45292</v>
      </c>
      <c r="B4" s="36">
        <v>1.8260000000000065</v>
      </c>
      <c r="C4" s="13">
        <v>0.6713962090909148</v>
      </c>
      <c r="D4" s="13">
        <v>0.22165609999999999</v>
      </c>
      <c r="E4" s="13">
        <v>1.5880000000000002E-2</v>
      </c>
      <c r="F4" s="13">
        <v>0.60015859999999999</v>
      </c>
      <c r="G4" s="13">
        <v>0.31690909090909192</v>
      </c>
      <c r="H4" s="36">
        <v>1.6720000000000059</v>
      </c>
      <c r="I4" s="13">
        <v>0.55048528181818668</v>
      </c>
      <c r="J4" s="13">
        <v>0.2172442</v>
      </c>
      <c r="K4" s="13">
        <v>1.393E-2</v>
      </c>
      <c r="L4" s="13">
        <v>0.60015869999999993</v>
      </c>
      <c r="M4" s="13">
        <v>0.29018181818181921</v>
      </c>
      <c r="Q4" t="s">
        <v>108</v>
      </c>
      <c r="R4" s="13">
        <v>0.58393315405771995</v>
      </c>
      <c r="S4" s="13">
        <v>0.22109045683059902</v>
      </c>
      <c r="T4" s="13">
        <v>1.2859508196721209E-2</v>
      </c>
      <c r="U4" s="13">
        <v>0.60015870000000227</v>
      </c>
      <c r="V4" s="13">
        <v>0.29778878200785908</v>
      </c>
    </row>
    <row r="5" spans="1:22" x14ac:dyDescent="0.3">
      <c r="A5" s="17">
        <v>45293</v>
      </c>
      <c r="B5" s="36">
        <v>1.8260000000000065</v>
      </c>
      <c r="C5" s="13">
        <v>0.6713962090909148</v>
      </c>
      <c r="D5" s="13">
        <v>0.22165609999999999</v>
      </c>
      <c r="E5" s="13">
        <v>1.5880000000000002E-2</v>
      </c>
      <c r="F5" s="13">
        <v>0.60015859999999999</v>
      </c>
      <c r="G5" s="13">
        <v>0.31690909090909192</v>
      </c>
      <c r="H5" s="36">
        <v>1.6720000000000059</v>
      </c>
      <c r="I5" s="13">
        <v>0.55048528181818668</v>
      </c>
      <c r="J5" s="13">
        <v>0.2172442</v>
      </c>
      <c r="K5" s="13">
        <v>1.393E-2</v>
      </c>
      <c r="L5" s="13">
        <v>0.60015869999999993</v>
      </c>
      <c r="M5" s="13">
        <v>0.29018181818181921</v>
      </c>
      <c r="R5" s="10">
        <v>0.35759989559658445</v>
      </c>
      <c r="S5" s="10">
        <v>0.12593072780186026</v>
      </c>
      <c r="T5" s="10">
        <v>7.8759735089640234E-3</v>
      </c>
      <c r="U5" s="10">
        <v>0.33503968408432627</v>
      </c>
      <c r="V5" s="10">
        <v>0.17355371900826499</v>
      </c>
    </row>
    <row r="6" spans="1:22" x14ac:dyDescent="0.3">
      <c r="A6" s="17">
        <v>45294</v>
      </c>
      <c r="B6" s="36">
        <v>1.7830000000000064</v>
      </c>
      <c r="C6" s="13">
        <v>0.63585901900826991</v>
      </c>
      <c r="D6" s="13">
        <v>0.22165609999999999</v>
      </c>
      <c r="E6" s="13">
        <v>1.5880000000000002E-2</v>
      </c>
      <c r="F6" s="13">
        <v>0.60015859999999999</v>
      </c>
      <c r="G6" s="13">
        <v>0.30944628099173666</v>
      </c>
      <c r="H6" s="36">
        <v>1.6470000000000058</v>
      </c>
      <c r="I6" s="13">
        <v>0.52982412479339347</v>
      </c>
      <c r="J6" s="13">
        <v>0.2172442</v>
      </c>
      <c r="K6" s="13">
        <v>1.393E-2</v>
      </c>
      <c r="L6" s="13">
        <v>0.60015869999999993</v>
      </c>
      <c r="M6" s="13">
        <v>0.2858429752066125</v>
      </c>
      <c r="R6" s="10">
        <v>0.34032098138696359</v>
      </c>
      <c r="S6" s="10">
        <v>0.12885331261126537</v>
      </c>
      <c r="T6" s="10">
        <v>7.4946257448318737E-3</v>
      </c>
      <c r="U6" s="10">
        <v>0.34977736124867453</v>
      </c>
      <c r="V6" s="10">
        <v>0.17355371900826452</v>
      </c>
    </row>
    <row r="7" spans="1:22" x14ac:dyDescent="0.3">
      <c r="A7" s="17">
        <v>45295</v>
      </c>
      <c r="B7" s="36">
        <v>1.7830000000000064</v>
      </c>
      <c r="C7" s="13">
        <v>0.63585901900826991</v>
      </c>
      <c r="D7" s="13">
        <v>0.22165609999999999</v>
      </c>
      <c r="E7" s="13">
        <v>1.5880000000000002E-2</v>
      </c>
      <c r="F7" s="13">
        <v>0.60015859999999999</v>
      </c>
      <c r="G7" s="13">
        <v>0.30944628099173666</v>
      </c>
      <c r="H7" s="36">
        <v>1.6470000000000058</v>
      </c>
      <c r="I7" s="13">
        <v>0.52982412479339347</v>
      </c>
      <c r="J7" s="13">
        <v>0.2172442</v>
      </c>
      <c r="K7" s="13">
        <v>1.393E-2</v>
      </c>
      <c r="L7" s="13">
        <v>0.60015869999999993</v>
      </c>
      <c r="M7" s="13">
        <v>0.2858429752066125</v>
      </c>
    </row>
    <row r="8" spans="1:22" x14ac:dyDescent="0.3">
      <c r="A8" s="17">
        <v>45296</v>
      </c>
      <c r="B8" s="36">
        <v>1.8120000000000065</v>
      </c>
      <c r="C8" s="13">
        <v>0.65982596115703041</v>
      </c>
      <c r="D8" s="13">
        <v>0.22165609999999999</v>
      </c>
      <c r="E8" s="13">
        <v>1.5880000000000002E-2</v>
      </c>
      <c r="F8" s="13">
        <v>0.60015859999999999</v>
      </c>
      <c r="G8" s="13">
        <v>0.3144793388429763</v>
      </c>
      <c r="H8" s="36">
        <v>1.6470000000000058</v>
      </c>
      <c r="I8" s="13">
        <v>0.52982412479339347</v>
      </c>
      <c r="J8" s="13">
        <v>0.2172442</v>
      </c>
      <c r="K8" s="13">
        <v>1.393E-2</v>
      </c>
      <c r="L8" s="13">
        <v>0.60015869999999993</v>
      </c>
      <c r="M8" s="13">
        <v>0.2858429752066125</v>
      </c>
    </row>
    <row r="9" spans="1:22" x14ac:dyDescent="0.3">
      <c r="A9" s="17">
        <v>45297</v>
      </c>
      <c r="B9" s="36">
        <v>1.8120000000000065</v>
      </c>
      <c r="C9" s="13">
        <v>0.65982596115703041</v>
      </c>
      <c r="D9" s="13">
        <v>0.22165609999999999</v>
      </c>
      <c r="E9" s="13">
        <v>1.5880000000000002E-2</v>
      </c>
      <c r="F9" s="13">
        <v>0.60015859999999999</v>
      </c>
      <c r="G9" s="13">
        <v>0.3144793388429763</v>
      </c>
      <c r="H9" s="36">
        <v>1.6470000000000058</v>
      </c>
      <c r="I9" s="13">
        <v>0.52982412479339347</v>
      </c>
      <c r="J9" s="13">
        <v>0.2172442</v>
      </c>
      <c r="K9" s="13">
        <v>1.393E-2</v>
      </c>
      <c r="L9" s="13">
        <v>0.60015869999999993</v>
      </c>
      <c r="M9" s="13">
        <v>0.2858429752066125</v>
      </c>
    </row>
    <row r="10" spans="1:22" x14ac:dyDescent="0.3">
      <c r="A10" s="17">
        <v>45298</v>
      </c>
      <c r="B10" s="36">
        <v>1.8120000000000065</v>
      </c>
      <c r="C10" s="13">
        <v>0.65982596115703041</v>
      </c>
      <c r="D10" s="13">
        <v>0.22165609999999999</v>
      </c>
      <c r="E10" s="13">
        <v>1.5880000000000002E-2</v>
      </c>
      <c r="F10" s="13">
        <v>0.60015859999999999</v>
      </c>
      <c r="G10" s="13">
        <v>0.3144793388429763</v>
      </c>
      <c r="H10" s="36">
        <v>1.6470000000000058</v>
      </c>
      <c r="I10" s="13">
        <v>0.52982412479339347</v>
      </c>
      <c r="J10" s="13">
        <v>0.2172442</v>
      </c>
      <c r="K10" s="13">
        <v>1.393E-2</v>
      </c>
      <c r="L10" s="13">
        <v>0.60015869999999993</v>
      </c>
      <c r="M10" s="13">
        <v>0.2858429752066125</v>
      </c>
    </row>
    <row r="11" spans="1:22" x14ac:dyDescent="0.3">
      <c r="A11" s="17">
        <v>45299</v>
      </c>
      <c r="B11" s="36">
        <v>1.8120000000000065</v>
      </c>
      <c r="C11" s="13">
        <v>0.65982596115703041</v>
      </c>
      <c r="D11" s="13">
        <v>0.22165609999999999</v>
      </c>
      <c r="E11" s="13">
        <v>1.5880000000000002E-2</v>
      </c>
      <c r="F11" s="13">
        <v>0.60015859999999999</v>
      </c>
      <c r="G11" s="13">
        <v>0.3144793388429763</v>
      </c>
      <c r="H11" s="36">
        <v>1.6470000000000058</v>
      </c>
      <c r="I11" s="13">
        <v>0.52982412479339347</v>
      </c>
      <c r="J11" s="13">
        <v>0.2172442</v>
      </c>
      <c r="K11" s="13">
        <v>1.393E-2</v>
      </c>
      <c r="L11" s="13">
        <v>0.60015869999999993</v>
      </c>
      <c r="M11" s="13">
        <v>0.2858429752066125</v>
      </c>
    </row>
    <row r="12" spans="1:22" x14ac:dyDescent="0.3">
      <c r="A12" s="17">
        <v>45300</v>
      </c>
      <c r="B12" s="36">
        <v>1.8120000000000065</v>
      </c>
      <c r="C12" s="13">
        <v>0.65982596115703041</v>
      </c>
      <c r="D12" s="13">
        <v>0.22165609999999999</v>
      </c>
      <c r="E12" s="13">
        <v>1.5880000000000002E-2</v>
      </c>
      <c r="F12" s="13">
        <v>0.60015859999999999</v>
      </c>
      <c r="G12" s="13">
        <v>0.3144793388429763</v>
      </c>
      <c r="H12" s="36">
        <v>1.6470000000000058</v>
      </c>
      <c r="I12" s="13">
        <v>0.52982412479339347</v>
      </c>
      <c r="J12" s="13">
        <v>0.2172442</v>
      </c>
      <c r="K12" s="13">
        <v>1.393E-2</v>
      </c>
      <c r="L12" s="13">
        <v>0.60015869999999993</v>
      </c>
      <c r="M12" s="13">
        <v>0.2858429752066125</v>
      </c>
    </row>
    <row r="13" spans="1:22" x14ac:dyDescent="0.3">
      <c r="A13" s="17">
        <v>45301</v>
      </c>
      <c r="B13" s="36">
        <v>1.7840000000000065</v>
      </c>
      <c r="C13" s="13">
        <v>0.63668546528926184</v>
      </c>
      <c r="D13" s="13">
        <v>0.22165609999999999</v>
      </c>
      <c r="E13" s="13">
        <v>1.5880000000000002E-2</v>
      </c>
      <c r="F13" s="13">
        <v>0.60015859999999999</v>
      </c>
      <c r="G13" s="13">
        <v>0.30961983471074483</v>
      </c>
      <c r="H13" s="36">
        <v>1.6470000000000058</v>
      </c>
      <c r="I13" s="13">
        <v>0.52982412479339347</v>
      </c>
      <c r="J13" s="13">
        <v>0.2172442</v>
      </c>
      <c r="K13" s="13">
        <v>1.393E-2</v>
      </c>
      <c r="L13" s="13">
        <v>0.60015869999999993</v>
      </c>
      <c r="M13" s="13">
        <v>0.2858429752066125</v>
      </c>
    </row>
    <row r="14" spans="1:22" x14ac:dyDescent="0.3">
      <c r="A14" s="17">
        <v>45302</v>
      </c>
      <c r="B14" s="36">
        <v>1.7840000000000065</v>
      </c>
      <c r="C14" s="13">
        <v>0.63668546528926184</v>
      </c>
      <c r="D14" s="13">
        <v>0.22165609999999999</v>
      </c>
      <c r="E14" s="13">
        <v>1.5880000000000002E-2</v>
      </c>
      <c r="F14" s="13">
        <v>0.60015859999999999</v>
      </c>
      <c r="G14" s="13">
        <v>0.30961983471074483</v>
      </c>
      <c r="H14" s="36">
        <v>1.6470000000000058</v>
      </c>
      <c r="I14" s="13">
        <v>0.52982412479339347</v>
      </c>
      <c r="J14" s="13">
        <v>0.2172442</v>
      </c>
      <c r="K14" s="13">
        <v>1.393E-2</v>
      </c>
      <c r="L14" s="13">
        <v>0.60015869999999993</v>
      </c>
      <c r="M14" s="13">
        <v>0.2858429752066125</v>
      </c>
    </row>
    <row r="15" spans="1:22" x14ac:dyDescent="0.3">
      <c r="A15" s="17">
        <v>45303</v>
      </c>
      <c r="B15" s="36">
        <v>1.7840000000000065</v>
      </c>
      <c r="C15" s="13">
        <v>0.63668546528926184</v>
      </c>
      <c r="D15" s="13">
        <v>0.22165609999999999</v>
      </c>
      <c r="E15" s="13">
        <v>1.5880000000000002E-2</v>
      </c>
      <c r="F15" s="13">
        <v>0.60015859999999999</v>
      </c>
      <c r="G15" s="13">
        <v>0.30961983471074483</v>
      </c>
      <c r="H15" s="36">
        <v>1.6580000000000059</v>
      </c>
      <c r="I15" s="13">
        <v>0.53891503388430273</v>
      </c>
      <c r="J15" s="13">
        <v>0.2172442</v>
      </c>
      <c r="K15" s="13">
        <v>1.393E-2</v>
      </c>
      <c r="L15" s="13">
        <v>0.60015869999999993</v>
      </c>
      <c r="M15" s="13">
        <v>0.28775206611570336</v>
      </c>
    </row>
    <row r="16" spans="1:22" x14ac:dyDescent="0.3">
      <c r="A16" s="17">
        <v>45304</v>
      </c>
      <c r="B16" s="36">
        <v>1.8140000000000065</v>
      </c>
      <c r="C16" s="13">
        <v>0.66147885371901383</v>
      </c>
      <c r="D16" s="13">
        <v>0.22165609999999999</v>
      </c>
      <c r="E16" s="13">
        <v>1.5880000000000002E-2</v>
      </c>
      <c r="F16" s="13">
        <v>0.60015859999999999</v>
      </c>
      <c r="G16" s="13">
        <v>0.31482644628099288</v>
      </c>
      <c r="H16" s="36">
        <v>1.6580000000000059</v>
      </c>
      <c r="I16" s="13">
        <v>0.53891503388430273</v>
      </c>
      <c r="J16" s="13">
        <v>0.2172442</v>
      </c>
      <c r="K16" s="13">
        <v>1.393E-2</v>
      </c>
      <c r="L16" s="13">
        <v>0.60015869999999993</v>
      </c>
      <c r="M16" s="13">
        <v>0.28775206611570336</v>
      </c>
    </row>
    <row r="17" spans="1:13" x14ac:dyDescent="0.3">
      <c r="A17" s="17">
        <v>45305</v>
      </c>
      <c r="B17" s="36">
        <v>1.8140000000000065</v>
      </c>
      <c r="C17" s="13">
        <v>0.66147885371901383</v>
      </c>
      <c r="D17" s="13">
        <v>0.22165609999999999</v>
      </c>
      <c r="E17" s="13">
        <v>1.5880000000000002E-2</v>
      </c>
      <c r="F17" s="13">
        <v>0.60015859999999999</v>
      </c>
      <c r="G17" s="13">
        <v>0.31482644628099288</v>
      </c>
      <c r="H17" s="36">
        <v>1.6580000000000059</v>
      </c>
      <c r="I17" s="13">
        <v>0.53891503388430273</v>
      </c>
      <c r="J17" s="13">
        <v>0.2172442</v>
      </c>
      <c r="K17" s="13">
        <v>1.393E-2</v>
      </c>
      <c r="L17" s="13">
        <v>0.60015869999999993</v>
      </c>
      <c r="M17" s="13">
        <v>0.28775206611570336</v>
      </c>
    </row>
    <row r="18" spans="1:13" x14ac:dyDescent="0.3">
      <c r="A18" s="17">
        <v>45306</v>
      </c>
      <c r="B18" s="36">
        <v>1.8140000000000065</v>
      </c>
      <c r="C18" s="13">
        <v>0.66147885371901383</v>
      </c>
      <c r="D18" s="13">
        <v>0.22165609999999999</v>
      </c>
      <c r="E18" s="13">
        <v>1.5880000000000002E-2</v>
      </c>
      <c r="F18" s="13">
        <v>0.60015859999999999</v>
      </c>
      <c r="G18" s="13">
        <v>0.31482644628099288</v>
      </c>
      <c r="H18" s="36">
        <v>1.6580000000000059</v>
      </c>
      <c r="I18" s="13">
        <v>0.53891503388430273</v>
      </c>
      <c r="J18" s="13">
        <v>0.2172442</v>
      </c>
      <c r="K18" s="13">
        <v>1.393E-2</v>
      </c>
      <c r="L18" s="13">
        <v>0.60015869999999993</v>
      </c>
      <c r="M18" s="13">
        <v>0.28775206611570336</v>
      </c>
    </row>
    <row r="19" spans="1:13" x14ac:dyDescent="0.3">
      <c r="A19" s="17">
        <v>45307</v>
      </c>
      <c r="B19" s="36">
        <v>1.8140000000000065</v>
      </c>
      <c r="C19" s="13">
        <v>0.66147885371901383</v>
      </c>
      <c r="D19" s="13">
        <v>0.22165609999999999</v>
      </c>
      <c r="E19" s="13">
        <v>1.5880000000000002E-2</v>
      </c>
      <c r="F19" s="13">
        <v>0.60015859999999999</v>
      </c>
      <c r="G19" s="13">
        <v>0.31482644628099288</v>
      </c>
      <c r="H19" s="36">
        <v>1.6580000000000059</v>
      </c>
      <c r="I19" s="13">
        <v>0.53891503388430273</v>
      </c>
      <c r="J19" s="13">
        <v>0.2172442</v>
      </c>
      <c r="K19" s="13">
        <v>1.393E-2</v>
      </c>
      <c r="L19" s="13">
        <v>0.60015869999999993</v>
      </c>
      <c r="M19" s="13">
        <v>0.28775206611570336</v>
      </c>
    </row>
    <row r="20" spans="1:13" x14ac:dyDescent="0.3">
      <c r="A20" s="17">
        <v>45308</v>
      </c>
      <c r="B20" s="36">
        <v>1.8140000000000065</v>
      </c>
      <c r="C20" s="13">
        <v>0.66147885371901383</v>
      </c>
      <c r="D20" s="13">
        <v>0.22165609999999999</v>
      </c>
      <c r="E20" s="13">
        <v>1.5880000000000002E-2</v>
      </c>
      <c r="F20" s="13">
        <v>0.60015859999999999</v>
      </c>
      <c r="G20" s="13">
        <v>0.31482644628099288</v>
      </c>
      <c r="H20" s="36">
        <v>1.6580000000000059</v>
      </c>
      <c r="I20" s="13">
        <v>0.53891503388430273</v>
      </c>
      <c r="J20" s="13">
        <v>0.2172442</v>
      </c>
      <c r="K20" s="13">
        <v>1.393E-2</v>
      </c>
      <c r="L20" s="13">
        <v>0.60015869999999993</v>
      </c>
      <c r="M20" s="13">
        <v>0.28775206611570336</v>
      </c>
    </row>
    <row r="21" spans="1:13" x14ac:dyDescent="0.3">
      <c r="A21" s="17">
        <v>45309</v>
      </c>
      <c r="B21" s="36">
        <v>1.8140000000000065</v>
      </c>
      <c r="C21" s="13">
        <v>0.66147885371901383</v>
      </c>
      <c r="D21" s="13">
        <v>0.22165609999999999</v>
      </c>
      <c r="E21" s="13">
        <v>1.5880000000000002E-2</v>
      </c>
      <c r="F21" s="13">
        <v>0.60015859999999999</v>
      </c>
      <c r="G21" s="13">
        <v>0.31482644628099288</v>
      </c>
      <c r="H21" s="36">
        <v>1.6580000000000059</v>
      </c>
      <c r="I21" s="13">
        <v>0.53891503388430273</v>
      </c>
      <c r="J21" s="13">
        <v>0.2172442</v>
      </c>
      <c r="K21" s="13">
        <v>1.393E-2</v>
      </c>
      <c r="L21" s="13">
        <v>0.60015869999999993</v>
      </c>
      <c r="M21" s="13">
        <v>0.28775206611570336</v>
      </c>
    </row>
    <row r="22" spans="1:13" x14ac:dyDescent="0.3">
      <c r="A22" s="17">
        <v>45310</v>
      </c>
      <c r="B22" s="36">
        <v>1.8140000000000065</v>
      </c>
      <c r="C22" s="13">
        <v>0.66147885371901383</v>
      </c>
      <c r="D22" s="13">
        <v>0.22165609999999999</v>
      </c>
      <c r="E22" s="13">
        <v>1.5880000000000002E-2</v>
      </c>
      <c r="F22" s="13">
        <v>0.60015859999999999</v>
      </c>
      <c r="G22" s="13">
        <v>0.31482644628099288</v>
      </c>
      <c r="H22" s="36">
        <v>1.6580000000000059</v>
      </c>
      <c r="I22" s="13">
        <v>0.53891503388430273</v>
      </c>
      <c r="J22" s="13">
        <v>0.2172442</v>
      </c>
      <c r="K22" s="13">
        <v>1.393E-2</v>
      </c>
      <c r="L22" s="13">
        <v>0.60015869999999993</v>
      </c>
      <c r="M22" s="13">
        <v>0.28775206611570336</v>
      </c>
    </row>
    <row r="23" spans="1:13" x14ac:dyDescent="0.3">
      <c r="A23" s="17">
        <v>45311</v>
      </c>
      <c r="B23" s="36">
        <v>1.8140000000000065</v>
      </c>
      <c r="C23" s="13">
        <v>0.66147885371901383</v>
      </c>
      <c r="D23" s="13">
        <v>0.22165609999999999</v>
      </c>
      <c r="E23" s="13">
        <v>1.5880000000000002E-2</v>
      </c>
      <c r="F23" s="13">
        <v>0.60015859999999999</v>
      </c>
      <c r="G23" s="13">
        <v>0.31482644628099288</v>
      </c>
      <c r="H23" s="36">
        <v>1.6580000000000059</v>
      </c>
      <c r="I23" s="13">
        <v>0.53891503388430273</v>
      </c>
      <c r="J23" s="13">
        <v>0.2172442</v>
      </c>
      <c r="K23" s="13">
        <v>1.393E-2</v>
      </c>
      <c r="L23" s="13">
        <v>0.60015869999999993</v>
      </c>
      <c r="M23" s="13">
        <v>0.28775206611570336</v>
      </c>
    </row>
    <row r="24" spans="1:13" x14ac:dyDescent="0.3">
      <c r="A24" s="17">
        <v>45312</v>
      </c>
      <c r="B24" s="36">
        <v>1.8140000000000065</v>
      </c>
      <c r="C24" s="13">
        <v>0.66147885371901383</v>
      </c>
      <c r="D24" s="13">
        <v>0.22165609999999999</v>
      </c>
      <c r="E24" s="13">
        <v>1.5880000000000002E-2</v>
      </c>
      <c r="F24" s="13">
        <v>0.60015859999999999</v>
      </c>
      <c r="G24" s="13">
        <v>0.31482644628099288</v>
      </c>
      <c r="H24" s="36">
        <v>1.6580000000000059</v>
      </c>
      <c r="I24" s="13">
        <v>0.53891503388430273</v>
      </c>
      <c r="J24" s="13">
        <v>0.2172442</v>
      </c>
      <c r="K24" s="13">
        <v>1.393E-2</v>
      </c>
      <c r="L24" s="13">
        <v>0.60015869999999993</v>
      </c>
      <c r="M24" s="13">
        <v>0.28775206611570336</v>
      </c>
    </row>
    <row r="25" spans="1:13" x14ac:dyDescent="0.3">
      <c r="A25" s="17">
        <v>45313</v>
      </c>
      <c r="B25" s="36">
        <v>1.8140000000000065</v>
      </c>
      <c r="C25" s="13">
        <v>0.66147885371901383</v>
      </c>
      <c r="D25" s="13">
        <v>0.22165609999999999</v>
      </c>
      <c r="E25" s="13">
        <v>1.5880000000000002E-2</v>
      </c>
      <c r="F25" s="13">
        <v>0.60015859999999999</v>
      </c>
      <c r="G25" s="13">
        <v>0.31482644628099288</v>
      </c>
      <c r="H25" s="36">
        <v>1.6580000000000059</v>
      </c>
      <c r="I25" s="13">
        <v>0.53891503388430273</v>
      </c>
      <c r="J25" s="13">
        <v>0.2172442</v>
      </c>
      <c r="K25" s="13">
        <v>1.393E-2</v>
      </c>
      <c r="L25" s="13">
        <v>0.60015869999999993</v>
      </c>
      <c r="M25" s="13">
        <v>0.28775206611570336</v>
      </c>
    </row>
    <row r="26" spans="1:13" x14ac:dyDescent="0.3">
      <c r="A26" s="17">
        <v>45314</v>
      </c>
      <c r="B26" s="36">
        <v>1.8140000000000065</v>
      </c>
      <c r="C26" s="13">
        <v>0.66147885371901383</v>
      </c>
      <c r="D26" s="13">
        <v>0.22165609999999999</v>
      </c>
      <c r="E26" s="13">
        <v>1.5880000000000002E-2</v>
      </c>
      <c r="F26" s="13">
        <v>0.60015859999999999</v>
      </c>
      <c r="G26" s="13">
        <v>0.31482644628099288</v>
      </c>
      <c r="H26" s="36">
        <v>1.6780000000000059</v>
      </c>
      <c r="I26" s="13">
        <v>0.55544395950413739</v>
      </c>
      <c r="J26" s="13">
        <v>0.2172442</v>
      </c>
      <c r="K26" s="13">
        <v>1.393E-2</v>
      </c>
      <c r="L26" s="13">
        <v>0.60015869999999993</v>
      </c>
      <c r="M26" s="13">
        <v>0.29122314049586873</v>
      </c>
    </row>
    <row r="27" spans="1:13" x14ac:dyDescent="0.3">
      <c r="A27" s="17">
        <v>45315</v>
      </c>
      <c r="B27" s="36">
        <v>1.8280000000000065</v>
      </c>
      <c r="C27" s="13">
        <v>0.67304910165289822</v>
      </c>
      <c r="D27" s="13">
        <v>0.22165609999999999</v>
      </c>
      <c r="E27" s="13">
        <v>1.5880000000000002E-2</v>
      </c>
      <c r="F27" s="13">
        <v>0.60015859999999999</v>
      </c>
      <c r="G27" s="13">
        <v>0.3172561983471085</v>
      </c>
      <c r="H27" s="36">
        <v>1.6780000000000059</v>
      </c>
      <c r="I27" s="13">
        <v>0.55544395950413739</v>
      </c>
      <c r="J27" s="13">
        <v>0.2172442</v>
      </c>
      <c r="K27" s="13">
        <v>1.393E-2</v>
      </c>
      <c r="L27" s="13">
        <v>0.60015869999999993</v>
      </c>
      <c r="M27" s="13">
        <v>0.29122314049586873</v>
      </c>
    </row>
    <row r="28" spans="1:13" x14ac:dyDescent="0.3">
      <c r="A28" s="17">
        <v>45316</v>
      </c>
      <c r="B28" s="36">
        <v>1.8280000000000065</v>
      </c>
      <c r="C28" s="13">
        <v>0.67304910165289822</v>
      </c>
      <c r="D28" s="13">
        <v>0.22165609999999999</v>
      </c>
      <c r="E28" s="13">
        <v>1.5880000000000002E-2</v>
      </c>
      <c r="F28" s="13">
        <v>0.60015859999999999</v>
      </c>
      <c r="G28" s="13">
        <v>0.3172561983471085</v>
      </c>
      <c r="H28" s="36">
        <v>1.6780000000000059</v>
      </c>
      <c r="I28" s="13">
        <v>0.55544395950413739</v>
      </c>
      <c r="J28" s="13">
        <v>0.2172442</v>
      </c>
      <c r="K28" s="13">
        <v>1.393E-2</v>
      </c>
      <c r="L28" s="13">
        <v>0.60015869999999993</v>
      </c>
      <c r="M28" s="13">
        <v>0.29122314049586873</v>
      </c>
    </row>
    <row r="29" spans="1:13" x14ac:dyDescent="0.3">
      <c r="A29" s="17">
        <v>45317</v>
      </c>
      <c r="B29" s="36">
        <v>1.8280000000000065</v>
      </c>
      <c r="C29" s="13">
        <v>0.67304910165289822</v>
      </c>
      <c r="D29" s="13">
        <v>0.22165609999999999</v>
      </c>
      <c r="E29" s="13">
        <v>1.5880000000000002E-2</v>
      </c>
      <c r="F29" s="13">
        <v>0.60015859999999999</v>
      </c>
      <c r="G29" s="13">
        <v>0.3172561983471085</v>
      </c>
      <c r="H29" s="36">
        <v>1.6780000000000059</v>
      </c>
      <c r="I29" s="13">
        <v>0.55544395950413739</v>
      </c>
      <c r="J29" s="13">
        <v>0.2172442</v>
      </c>
      <c r="K29" s="13">
        <v>1.393E-2</v>
      </c>
      <c r="L29" s="13">
        <v>0.60015869999999993</v>
      </c>
      <c r="M29" s="13">
        <v>0.29122314049586873</v>
      </c>
    </row>
    <row r="30" spans="1:13" x14ac:dyDescent="0.3">
      <c r="A30" s="17">
        <v>45318</v>
      </c>
      <c r="B30" s="36">
        <v>1.8280000000000065</v>
      </c>
      <c r="C30" s="13">
        <v>0.67304910165289822</v>
      </c>
      <c r="D30" s="13">
        <v>0.22165609999999999</v>
      </c>
      <c r="E30" s="13">
        <v>1.5880000000000002E-2</v>
      </c>
      <c r="F30" s="13">
        <v>0.60015859999999999</v>
      </c>
      <c r="G30" s="13">
        <v>0.3172561983471085</v>
      </c>
      <c r="H30" s="36">
        <v>1.6780000000000059</v>
      </c>
      <c r="I30" s="13">
        <v>0.55544395950413739</v>
      </c>
      <c r="J30" s="13">
        <v>0.2172442</v>
      </c>
      <c r="K30" s="13">
        <v>1.393E-2</v>
      </c>
      <c r="L30" s="13">
        <v>0.60015869999999993</v>
      </c>
      <c r="M30" s="13">
        <v>0.29122314049586873</v>
      </c>
    </row>
    <row r="31" spans="1:13" x14ac:dyDescent="0.3">
      <c r="A31" s="17">
        <v>45319</v>
      </c>
      <c r="B31" s="36">
        <v>1.8280000000000065</v>
      </c>
      <c r="C31" s="13">
        <v>0.67304910165289822</v>
      </c>
      <c r="D31" s="13">
        <v>0.22165609999999999</v>
      </c>
      <c r="E31" s="13">
        <v>1.5880000000000002E-2</v>
      </c>
      <c r="F31" s="13">
        <v>0.60015859999999999</v>
      </c>
      <c r="G31" s="13">
        <v>0.3172561983471085</v>
      </c>
      <c r="H31" s="36">
        <v>1.6780000000000059</v>
      </c>
      <c r="I31" s="13">
        <v>0.55544395950413739</v>
      </c>
      <c r="J31" s="13">
        <v>0.2172442</v>
      </c>
      <c r="K31" s="13">
        <v>1.393E-2</v>
      </c>
      <c r="L31" s="13">
        <v>0.60015869999999993</v>
      </c>
      <c r="M31" s="13">
        <v>0.29122314049586873</v>
      </c>
    </row>
    <row r="32" spans="1:13" x14ac:dyDescent="0.3">
      <c r="A32" s="17">
        <v>45320</v>
      </c>
      <c r="B32" s="36">
        <v>1.8280000000000065</v>
      </c>
      <c r="C32" s="13">
        <v>0.67304910165289822</v>
      </c>
      <c r="D32" s="13">
        <v>0.22165609999999999</v>
      </c>
      <c r="E32" s="13">
        <v>1.5880000000000002E-2</v>
      </c>
      <c r="F32" s="13">
        <v>0.60015859999999999</v>
      </c>
      <c r="G32" s="13">
        <v>0.3172561983471085</v>
      </c>
      <c r="H32" s="36">
        <v>1.6780000000000059</v>
      </c>
      <c r="I32" s="13">
        <v>0.55544395950413739</v>
      </c>
      <c r="J32" s="13">
        <v>0.2172442</v>
      </c>
      <c r="K32" s="13">
        <v>1.393E-2</v>
      </c>
      <c r="L32" s="13">
        <v>0.60015869999999993</v>
      </c>
      <c r="M32" s="13">
        <v>0.29122314049586873</v>
      </c>
    </row>
    <row r="33" spans="1:13" x14ac:dyDescent="0.3">
      <c r="A33" s="17">
        <v>45321</v>
      </c>
      <c r="B33" s="36">
        <v>1.8280000000000065</v>
      </c>
      <c r="C33" s="13">
        <v>0.67304910165289822</v>
      </c>
      <c r="D33" s="13">
        <v>0.22165609999999999</v>
      </c>
      <c r="E33" s="13">
        <v>1.5880000000000002E-2</v>
      </c>
      <c r="F33" s="13">
        <v>0.60015859999999999</v>
      </c>
      <c r="G33" s="13">
        <v>0.3172561983471085</v>
      </c>
      <c r="H33" s="36">
        <v>1.6780000000000059</v>
      </c>
      <c r="I33" s="13">
        <v>0.55544395950413739</v>
      </c>
      <c r="J33" s="13">
        <v>0.2172442</v>
      </c>
      <c r="K33" s="13">
        <v>1.393E-2</v>
      </c>
      <c r="L33" s="13">
        <v>0.60015869999999993</v>
      </c>
      <c r="M33" s="13">
        <v>0.29122314049586873</v>
      </c>
    </row>
    <row r="34" spans="1:13" x14ac:dyDescent="0.3">
      <c r="A34" s="17">
        <v>45322</v>
      </c>
      <c r="B34" s="36">
        <v>1.8750000000000067</v>
      </c>
      <c r="C34" s="13">
        <v>0.71189207685951006</v>
      </c>
      <c r="D34" s="13">
        <v>0.22165609999999999</v>
      </c>
      <c r="E34" s="13">
        <v>1.5880000000000002E-2</v>
      </c>
      <c r="F34" s="13">
        <v>0.60015859999999999</v>
      </c>
      <c r="G34" s="13">
        <v>0.32541322314049692</v>
      </c>
      <c r="H34" s="36">
        <v>1.714000000000006</v>
      </c>
      <c r="I34" s="13">
        <v>0.58519602561983985</v>
      </c>
      <c r="J34" s="13">
        <v>0.2172442</v>
      </c>
      <c r="K34" s="13">
        <v>1.393E-2</v>
      </c>
      <c r="L34" s="13">
        <v>0.60015869999999993</v>
      </c>
      <c r="M34" s="13">
        <v>0.29747107438016629</v>
      </c>
    </row>
    <row r="35" spans="1:13" x14ac:dyDescent="0.3">
      <c r="A35" s="17">
        <v>45323</v>
      </c>
      <c r="B35" s="36">
        <v>1.8750000000000067</v>
      </c>
      <c r="C35" s="13">
        <v>0.71189207685951006</v>
      </c>
      <c r="D35" s="13">
        <v>0.22165609999999999</v>
      </c>
      <c r="E35" s="13">
        <v>1.5880000000000002E-2</v>
      </c>
      <c r="F35" s="13">
        <v>0.60015859999999999</v>
      </c>
      <c r="G35" s="13">
        <v>0.32541322314049692</v>
      </c>
      <c r="H35" s="36">
        <v>1.714000000000006</v>
      </c>
      <c r="I35" s="13">
        <v>0.58519602561983985</v>
      </c>
      <c r="J35" s="13">
        <v>0.2172442</v>
      </c>
      <c r="K35" s="13">
        <v>1.393E-2</v>
      </c>
      <c r="L35" s="13">
        <v>0.60015869999999993</v>
      </c>
      <c r="M35" s="13">
        <v>0.29747107438016629</v>
      </c>
    </row>
    <row r="36" spans="1:13" x14ac:dyDescent="0.3">
      <c r="A36" s="17">
        <v>45324</v>
      </c>
      <c r="B36" s="36">
        <v>1.8750000000000067</v>
      </c>
      <c r="C36" s="13">
        <v>0.71189207685951006</v>
      </c>
      <c r="D36" s="13">
        <v>0.22165609999999999</v>
      </c>
      <c r="E36" s="13">
        <v>1.5880000000000002E-2</v>
      </c>
      <c r="F36" s="13">
        <v>0.60015859999999999</v>
      </c>
      <c r="G36" s="13">
        <v>0.32541322314049692</v>
      </c>
      <c r="H36" s="36">
        <v>1.714000000000006</v>
      </c>
      <c r="I36" s="13">
        <v>0.58519602561983985</v>
      </c>
      <c r="J36" s="13">
        <v>0.2172442</v>
      </c>
      <c r="K36" s="13">
        <v>1.393E-2</v>
      </c>
      <c r="L36" s="13">
        <v>0.60015869999999993</v>
      </c>
      <c r="M36" s="13">
        <v>0.29747107438016629</v>
      </c>
    </row>
    <row r="37" spans="1:13" x14ac:dyDescent="0.3">
      <c r="A37" s="17">
        <v>45325</v>
      </c>
      <c r="B37" s="36">
        <v>1.8750000000000067</v>
      </c>
      <c r="C37" s="13">
        <v>0.71189207685951006</v>
      </c>
      <c r="D37" s="13">
        <v>0.22165609999999999</v>
      </c>
      <c r="E37" s="13">
        <v>1.5880000000000002E-2</v>
      </c>
      <c r="F37" s="13">
        <v>0.60015859999999999</v>
      </c>
      <c r="G37" s="13">
        <v>0.32541322314049692</v>
      </c>
      <c r="H37" s="36">
        <v>1.714000000000006</v>
      </c>
      <c r="I37" s="13">
        <v>0.58519602561983985</v>
      </c>
      <c r="J37" s="13">
        <v>0.2172442</v>
      </c>
      <c r="K37" s="13">
        <v>1.393E-2</v>
      </c>
      <c r="L37" s="13">
        <v>0.60015869999999993</v>
      </c>
      <c r="M37" s="13">
        <v>0.29747107438016629</v>
      </c>
    </row>
    <row r="38" spans="1:13" x14ac:dyDescent="0.3">
      <c r="A38" s="17">
        <v>45326</v>
      </c>
      <c r="B38" s="36">
        <v>1.8750000000000067</v>
      </c>
      <c r="C38" s="13">
        <v>0.71189207685951006</v>
      </c>
      <c r="D38" s="13">
        <v>0.22165609999999999</v>
      </c>
      <c r="E38" s="13">
        <v>1.5880000000000002E-2</v>
      </c>
      <c r="F38" s="13">
        <v>0.60015859999999999</v>
      </c>
      <c r="G38" s="13">
        <v>0.32541322314049692</v>
      </c>
      <c r="H38" s="36">
        <v>1.714000000000006</v>
      </c>
      <c r="I38" s="13">
        <v>0.58519602561983985</v>
      </c>
      <c r="J38" s="13">
        <v>0.2172442</v>
      </c>
      <c r="K38" s="13">
        <v>1.393E-2</v>
      </c>
      <c r="L38" s="13">
        <v>0.60015869999999993</v>
      </c>
      <c r="M38" s="13">
        <v>0.29747107438016629</v>
      </c>
    </row>
    <row r="39" spans="1:13" x14ac:dyDescent="0.3">
      <c r="A39" s="17">
        <v>45327</v>
      </c>
      <c r="B39" s="36">
        <v>1.8750000000000067</v>
      </c>
      <c r="C39" s="13">
        <v>0.71189207685951006</v>
      </c>
      <c r="D39" s="13">
        <v>0.22165609999999999</v>
      </c>
      <c r="E39" s="13">
        <v>1.5880000000000002E-2</v>
      </c>
      <c r="F39" s="13">
        <v>0.60015859999999999</v>
      </c>
      <c r="G39" s="13">
        <v>0.32541322314049692</v>
      </c>
      <c r="H39" s="36">
        <v>1.714000000000006</v>
      </c>
      <c r="I39" s="13">
        <v>0.58519602561983985</v>
      </c>
      <c r="J39" s="13">
        <v>0.2172442</v>
      </c>
      <c r="K39" s="13">
        <v>1.393E-2</v>
      </c>
      <c r="L39" s="13">
        <v>0.60015869999999993</v>
      </c>
      <c r="M39" s="13">
        <v>0.29747107438016629</v>
      </c>
    </row>
    <row r="40" spans="1:13" x14ac:dyDescent="0.3">
      <c r="A40" s="17">
        <v>45328</v>
      </c>
      <c r="B40" s="36">
        <v>1.8330000000000064</v>
      </c>
      <c r="C40" s="13">
        <v>0.67718133305785677</v>
      </c>
      <c r="D40" s="13">
        <v>0.22165609999999999</v>
      </c>
      <c r="E40" s="13">
        <v>1.5880000000000002E-2</v>
      </c>
      <c r="F40" s="13">
        <v>0.60015859999999999</v>
      </c>
      <c r="G40" s="13">
        <v>0.31812396694214984</v>
      </c>
      <c r="H40" s="36">
        <v>1.714000000000006</v>
      </c>
      <c r="I40" s="13">
        <v>0.58519602561983985</v>
      </c>
      <c r="J40" s="13">
        <v>0.2172442</v>
      </c>
      <c r="K40" s="13">
        <v>1.393E-2</v>
      </c>
      <c r="L40" s="13">
        <v>0.60015869999999993</v>
      </c>
      <c r="M40" s="13">
        <v>0.29747107438016629</v>
      </c>
    </row>
    <row r="41" spans="1:13" x14ac:dyDescent="0.3">
      <c r="A41" s="17">
        <v>45329</v>
      </c>
      <c r="B41" s="36">
        <v>1.8330000000000064</v>
      </c>
      <c r="C41" s="13">
        <v>0.67718133305785677</v>
      </c>
      <c r="D41" s="13">
        <v>0.22165609999999999</v>
      </c>
      <c r="E41" s="13">
        <v>1.5880000000000002E-2</v>
      </c>
      <c r="F41" s="13">
        <v>0.60015859999999999</v>
      </c>
      <c r="G41" s="13">
        <v>0.31812396694214984</v>
      </c>
      <c r="H41" s="36">
        <v>1.714000000000006</v>
      </c>
      <c r="I41" s="13">
        <v>0.58519602561983985</v>
      </c>
      <c r="J41" s="13">
        <v>0.2172442</v>
      </c>
      <c r="K41" s="13">
        <v>1.393E-2</v>
      </c>
      <c r="L41" s="13">
        <v>0.60015869999999993</v>
      </c>
      <c r="M41" s="13">
        <v>0.29747107438016629</v>
      </c>
    </row>
    <row r="42" spans="1:13" x14ac:dyDescent="0.3">
      <c r="A42" s="17">
        <v>45330</v>
      </c>
      <c r="B42" s="36">
        <v>1.8670000000000067</v>
      </c>
      <c r="C42" s="13">
        <v>0.70528050661157615</v>
      </c>
      <c r="D42" s="13">
        <v>0.22165609999999999</v>
      </c>
      <c r="E42" s="13">
        <v>1.5880000000000002E-2</v>
      </c>
      <c r="F42" s="13">
        <v>0.60015859999999999</v>
      </c>
      <c r="G42" s="13">
        <v>0.32402479338843082</v>
      </c>
      <c r="H42" s="36">
        <v>1.714000000000006</v>
      </c>
      <c r="I42" s="13">
        <v>0.58519602561983985</v>
      </c>
      <c r="J42" s="13">
        <v>0.2172442</v>
      </c>
      <c r="K42" s="13">
        <v>1.393E-2</v>
      </c>
      <c r="L42" s="13">
        <v>0.60015869999999993</v>
      </c>
      <c r="M42" s="13">
        <v>0.29747107438016629</v>
      </c>
    </row>
    <row r="43" spans="1:13" x14ac:dyDescent="0.3">
      <c r="A43" s="17">
        <v>45331</v>
      </c>
      <c r="B43" s="36">
        <v>1.8670000000000067</v>
      </c>
      <c r="C43" s="13">
        <v>0.70528050661157615</v>
      </c>
      <c r="D43" s="13">
        <v>0.22165609999999999</v>
      </c>
      <c r="E43" s="13">
        <v>1.5880000000000002E-2</v>
      </c>
      <c r="F43" s="13">
        <v>0.60015859999999999</v>
      </c>
      <c r="G43" s="13">
        <v>0.32402479338843082</v>
      </c>
      <c r="H43" s="36">
        <v>1.714000000000006</v>
      </c>
      <c r="I43" s="13">
        <v>0.58519602561983985</v>
      </c>
      <c r="J43" s="13">
        <v>0.2172442</v>
      </c>
      <c r="K43" s="13">
        <v>1.393E-2</v>
      </c>
      <c r="L43" s="13">
        <v>0.60015869999999993</v>
      </c>
      <c r="M43" s="13">
        <v>0.29747107438016629</v>
      </c>
    </row>
    <row r="44" spans="1:13" x14ac:dyDescent="0.3">
      <c r="A44" s="17">
        <v>45332</v>
      </c>
      <c r="B44" s="36">
        <v>1.8670000000000067</v>
      </c>
      <c r="C44" s="13">
        <v>0.70528050661157615</v>
      </c>
      <c r="D44" s="13">
        <v>0.22165609999999999</v>
      </c>
      <c r="E44" s="13">
        <v>1.5880000000000002E-2</v>
      </c>
      <c r="F44" s="13">
        <v>0.60015859999999999</v>
      </c>
      <c r="G44" s="13">
        <v>0.32402479338843082</v>
      </c>
      <c r="H44" s="36">
        <v>1.714000000000006</v>
      </c>
      <c r="I44" s="13">
        <v>0.58519602561983985</v>
      </c>
      <c r="J44" s="13">
        <v>0.2172442</v>
      </c>
      <c r="K44" s="13">
        <v>1.393E-2</v>
      </c>
      <c r="L44" s="13">
        <v>0.60015869999999993</v>
      </c>
      <c r="M44" s="13">
        <v>0.29747107438016629</v>
      </c>
    </row>
    <row r="45" spans="1:13" x14ac:dyDescent="0.3">
      <c r="A45" s="17">
        <v>45333</v>
      </c>
      <c r="B45" s="36">
        <v>1.8670000000000067</v>
      </c>
      <c r="C45" s="13">
        <v>0.70528050661157615</v>
      </c>
      <c r="D45" s="13">
        <v>0.22165609999999999</v>
      </c>
      <c r="E45" s="13">
        <v>1.5880000000000002E-2</v>
      </c>
      <c r="F45" s="13">
        <v>0.60015859999999999</v>
      </c>
      <c r="G45" s="13">
        <v>0.32402479338843082</v>
      </c>
      <c r="H45" s="36">
        <v>1.714000000000006</v>
      </c>
      <c r="I45" s="13">
        <v>0.58519602561983985</v>
      </c>
      <c r="J45" s="13">
        <v>0.2172442</v>
      </c>
      <c r="K45" s="13">
        <v>1.393E-2</v>
      </c>
      <c r="L45" s="13">
        <v>0.60015869999999993</v>
      </c>
      <c r="M45" s="13">
        <v>0.29747107438016629</v>
      </c>
    </row>
    <row r="46" spans="1:13" x14ac:dyDescent="0.3">
      <c r="A46" s="17">
        <v>45334</v>
      </c>
      <c r="B46" s="36">
        <v>1.8670000000000067</v>
      </c>
      <c r="C46" s="13">
        <v>0.70528050661157615</v>
      </c>
      <c r="D46" s="13">
        <v>0.22165609999999999</v>
      </c>
      <c r="E46" s="13">
        <v>1.5880000000000002E-2</v>
      </c>
      <c r="F46" s="13">
        <v>0.60015859999999999</v>
      </c>
      <c r="G46" s="13">
        <v>0.32402479338843082</v>
      </c>
      <c r="H46" s="36">
        <v>1.714000000000006</v>
      </c>
      <c r="I46" s="13">
        <v>0.58519602561983985</v>
      </c>
      <c r="J46" s="13">
        <v>0.2172442</v>
      </c>
      <c r="K46" s="13">
        <v>1.393E-2</v>
      </c>
      <c r="L46" s="13">
        <v>0.60015869999999993</v>
      </c>
      <c r="M46" s="13">
        <v>0.29747107438016629</v>
      </c>
    </row>
    <row r="47" spans="1:13" x14ac:dyDescent="0.3">
      <c r="A47" s="17">
        <v>45335</v>
      </c>
      <c r="B47" s="36">
        <v>1.8670000000000067</v>
      </c>
      <c r="C47" s="13">
        <v>0.70528050661157615</v>
      </c>
      <c r="D47" s="13">
        <v>0.22165609999999999</v>
      </c>
      <c r="E47" s="13">
        <v>1.5880000000000002E-2</v>
      </c>
      <c r="F47" s="13">
        <v>0.60015859999999999</v>
      </c>
      <c r="G47" s="13">
        <v>0.32402479338843082</v>
      </c>
      <c r="H47" s="36">
        <v>1.714000000000006</v>
      </c>
      <c r="I47" s="13">
        <v>0.58519602561983985</v>
      </c>
      <c r="J47" s="13">
        <v>0.2172442</v>
      </c>
      <c r="K47" s="13">
        <v>1.393E-2</v>
      </c>
      <c r="L47" s="13">
        <v>0.60015869999999993</v>
      </c>
      <c r="M47" s="13">
        <v>0.29747107438016629</v>
      </c>
    </row>
    <row r="48" spans="1:13" x14ac:dyDescent="0.3">
      <c r="A48" s="17">
        <v>45336</v>
      </c>
      <c r="B48" s="36">
        <v>1.9180000000000068</v>
      </c>
      <c r="C48" s="13">
        <v>0.74742926694215472</v>
      </c>
      <c r="D48" s="13">
        <v>0.22165609999999999</v>
      </c>
      <c r="E48" s="13">
        <v>1.5880000000000002E-2</v>
      </c>
      <c r="F48" s="13">
        <v>0.60015859999999999</v>
      </c>
      <c r="G48" s="13">
        <v>0.33287603305785241</v>
      </c>
      <c r="H48" s="36">
        <v>1.714000000000006</v>
      </c>
      <c r="I48" s="13">
        <v>0.58519602561983985</v>
      </c>
      <c r="J48" s="13">
        <v>0.2172442</v>
      </c>
      <c r="K48" s="13">
        <v>1.393E-2</v>
      </c>
      <c r="L48" s="13">
        <v>0.60015869999999993</v>
      </c>
      <c r="M48" s="13">
        <v>0.29747107438016629</v>
      </c>
    </row>
    <row r="49" spans="1:13" x14ac:dyDescent="0.3">
      <c r="A49" s="17">
        <v>45337</v>
      </c>
      <c r="B49" s="36">
        <v>1.9180000000000068</v>
      </c>
      <c r="C49" s="13">
        <v>0.74742926694215472</v>
      </c>
      <c r="D49" s="13">
        <v>0.22165609999999999</v>
      </c>
      <c r="E49" s="13">
        <v>1.5880000000000002E-2</v>
      </c>
      <c r="F49" s="13">
        <v>0.60015859999999999</v>
      </c>
      <c r="G49" s="13">
        <v>0.33287603305785241</v>
      </c>
      <c r="H49" s="36">
        <v>1.7480000000000062</v>
      </c>
      <c r="I49" s="13">
        <v>0.61329519917355912</v>
      </c>
      <c r="J49" s="13">
        <v>0.2172442</v>
      </c>
      <c r="K49" s="13">
        <v>1.393E-2</v>
      </c>
      <c r="L49" s="13">
        <v>0.60015869999999993</v>
      </c>
      <c r="M49" s="13">
        <v>0.30337190082644727</v>
      </c>
    </row>
    <row r="50" spans="1:13" x14ac:dyDescent="0.3">
      <c r="A50" s="17">
        <v>45338</v>
      </c>
      <c r="B50" s="36">
        <v>1.9180000000000068</v>
      </c>
      <c r="C50" s="13">
        <v>0.74742926694215472</v>
      </c>
      <c r="D50" s="13">
        <v>0.22165609999999999</v>
      </c>
      <c r="E50" s="13">
        <v>1.5880000000000002E-2</v>
      </c>
      <c r="F50" s="13">
        <v>0.60015859999999999</v>
      </c>
      <c r="G50" s="13">
        <v>0.33287603305785241</v>
      </c>
      <c r="H50" s="36">
        <v>1.7480000000000062</v>
      </c>
      <c r="I50" s="13">
        <v>0.61329519917355912</v>
      </c>
      <c r="J50" s="13">
        <v>0.2172442</v>
      </c>
      <c r="K50" s="13">
        <v>1.393E-2</v>
      </c>
      <c r="L50" s="13">
        <v>0.60015869999999993</v>
      </c>
      <c r="M50" s="13">
        <v>0.30337190082644727</v>
      </c>
    </row>
    <row r="51" spans="1:13" x14ac:dyDescent="0.3">
      <c r="A51" s="17">
        <v>45339</v>
      </c>
      <c r="B51" s="36">
        <v>1.9180000000000068</v>
      </c>
      <c r="C51" s="13">
        <v>0.74742926694215472</v>
      </c>
      <c r="D51" s="13">
        <v>0.22165609999999999</v>
      </c>
      <c r="E51" s="13">
        <v>1.5880000000000002E-2</v>
      </c>
      <c r="F51" s="13">
        <v>0.60015859999999999</v>
      </c>
      <c r="G51" s="13">
        <v>0.33287603305785241</v>
      </c>
      <c r="H51" s="36">
        <v>1.7480000000000062</v>
      </c>
      <c r="I51" s="13">
        <v>0.61329519917355912</v>
      </c>
      <c r="J51" s="13">
        <v>0.2172442</v>
      </c>
      <c r="K51" s="13">
        <v>1.393E-2</v>
      </c>
      <c r="L51" s="13">
        <v>0.60015869999999993</v>
      </c>
      <c r="M51" s="13">
        <v>0.30337190082644727</v>
      </c>
    </row>
    <row r="52" spans="1:13" x14ac:dyDescent="0.3">
      <c r="A52" s="17">
        <v>45340</v>
      </c>
      <c r="B52" s="36">
        <v>1.9180000000000068</v>
      </c>
      <c r="C52" s="13">
        <v>0.74742926694215472</v>
      </c>
      <c r="D52" s="13">
        <v>0.22165609999999999</v>
      </c>
      <c r="E52" s="13">
        <v>1.5880000000000002E-2</v>
      </c>
      <c r="F52" s="13">
        <v>0.60015859999999999</v>
      </c>
      <c r="G52" s="13">
        <v>0.33287603305785241</v>
      </c>
      <c r="H52" s="36">
        <v>1.7480000000000062</v>
      </c>
      <c r="I52" s="13">
        <v>0.61329519917355912</v>
      </c>
      <c r="J52" s="13">
        <v>0.2172442</v>
      </c>
      <c r="K52" s="13">
        <v>1.393E-2</v>
      </c>
      <c r="L52" s="13">
        <v>0.60015869999999993</v>
      </c>
      <c r="M52" s="13">
        <v>0.30337190082644727</v>
      </c>
    </row>
    <row r="53" spans="1:13" x14ac:dyDescent="0.3">
      <c r="A53" s="17">
        <v>45341</v>
      </c>
      <c r="B53" s="36">
        <v>1.9180000000000068</v>
      </c>
      <c r="C53" s="13">
        <v>0.74742926694215472</v>
      </c>
      <c r="D53" s="13">
        <v>0.22165609999999999</v>
      </c>
      <c r="E53" s="13">
        <v>1.5880000000000002E-2</v>
      </c>
      <c r="F53" s="13">
        <v>0.60015859999999999</v>
      </c>
      <c r="G53" s="13">
        <v>0.33287603305785241</v>
      </c>
      <c r="H53" s="36">
        <v>1.7480000000000062</v>
      </c>
      <c r="I53" s="13">
        <v>0.61329519917355912</v>
      </c>
      <c r="J53" s="13">
        <v>0.2172442</v>
      </c>
      <c r="K53" s="13">
        <v>1.393E-2</v>
      </c>
      <c r="L53" s="13">
        <v>0.60015869999999993</v>
      </c>
      <c r="M53" s="13">
        <v>0.30337190082644727</v>
      </c>
    </row>
    <row r="54" spans="1:13" x14ac:dyDescent="0.3">
      <c r="A54" s="17">
        <v>45342</v>
      </c>
      <c r="B54" s="36">
        <v>1.9180000000000068</v>
      </c>
      <c r="C54" s="13">
        <v>0.74742926694215472</v>
      </c>
      <c r="D54" s="13">
        <v>0.22165609999999999</v>
      </c>
      <c r="E54" s="13">
        <v>1.5880000000000002E-2</v>
      </c>
      <c r="F54" s="13">
        <v>0.60015859999999999</v>
      </c>
      <c r="G54" s="13">
        <v>0.33287603305785241</v>
      </c>
      <c r="H54" s="36">
        <v>1.7480000000000062</v>
      </c>
      <c r="I54" s="13">
        <v>0.61329519917355912</v>
      </c>
      <c r="J54" s="13">
        <v>0.2172442</v>
      </c>
      <c r="K54" s="13">
        <v>1.393E-2</v>
      </c>
      <c r="L54" s="13">
        <v>0.60015869999999993</v>
      </c>
      <c r="M54" s="13">
        <v>0.30337190082644727</v>
      </c>
    </row>
    <row r="55" spans="1:13" x14ac:dyDescent="0.3">
      <c r="A55" s="17">
        <v>45343</v>
      </c>
      <c r="B55" s="36">
        <v>1.9180000000000068</v>
      </c>
      <c r="C55" s="13">
        <v>0.74742926694215472</v>
      </c>
      <c r="D55" s="13">
        <v>0.22165609999999999</v>
      </c>
      <c r="E55" s="13">
        <v>1.5880000000000002E-2</v>
      </c>
      <c r="F55" s="13">
        <v>0.60015859999999999</v>
      </c>
      <c r="G55" s="13">
        <v>0.33287603305785241</v>
      </c>
      <c r="H55" s="36">
        <v>1.7480000000000062</v>
      </c>
      <c r="I55" s="13">
        <v>0.61329519917355912</v>
      </c>
      <c r="J55" s="13">
        <v>0.2172442</v>
      </c>
      <c r="K55" s="13">
        <v>1.393E-2</v>
      </c>
      <c r="L55" s="13">
        <v>0.60015869999999993</v>
      </c>
      <c r="M55" s="13">
        <v>0.30337190082644727</v>
      </c>
    </row>
    <row r="56" spans="1:13" x14ac:dyDescent="0.3">
      <c r="A56" s="17">
        <v>45344</v>
      </c>
      <c r="B56" s="36">
        <v>1.8780000000000066</v>
      </c>
      <c r="C56" s="13">
        <v>0.71437141570248497</v>
      </c>
      <c r="D56" s="13">
        <v>0.22165609999999999</v>
      </c>
      <c r="E56" s="13">
        <v>1.5880000000000002E-2</v>
      </c>
      <c r="F56" s="13">
        <v>0.60015859999999999</v>
      </c>
      <c r="G56" s="13">
        <v>0.32593388429752168</v>
      </c>
      <c r="H56" s="36">
        <v>1.7480000000000062</v>
      </c>
      <c r="I56" s="13">
        <v>0.61329519917355912</v>
      </c>
      <c r="J56" s="13">
        <v>0.2172442</v>
      </c>
      <c r="K56" s="13">
        <v>1.393E-2</v>
      </c>
      <c r="L56" s="13">
        <v>0.60015869999999993</v>
      </c>
      <c r="M56" s="13">
        <v>0.30337190082644727</v>
      </c>
    </row>
    <row r="57" spans="1:13" x14ac:dyDescent="0.3">
      <c r="A57" s="17">
        <v>45345</v>
      </c>
      <c r="B57" s="36">
        <v>1.8780000000000066</v>
      </c>
      <c r="C57" s="13">
        <v>0.71437141570248497</v>
      </c>
      <c r="D57" s="13">
        <v>0.22165609999999999</v>
      </c>
      <c r="E57" s="13">
        <v>1.5880000000000002E-2</v>
      </c>
      <c r="F57" s="13">
        <v>0.60015859999999999</v>
      </c>
      <c r="G57" s="13">
        <v>0.32593388429752168</v>
      </c>
      <c r="H57" s="36">
        <v>1.7480000000000062</v>
      </c>
      <c r="I57" s="13">
        <v>0.61329519917355912</v>
      </c>
      <c r="J57" s="13">
        <v>0.2172442</v>
      </c>
      <c r="K57" s="13">
        <v>1.393E-2</v>
      </c>
      <c r="L57" s="13">
        <v>0.60015869999999993</v>
      </c>
      <c r="M57" s="13">
        <v>0.30337190082644727</v>
      </c>
    </row>
    <row r="58" spans="1:13" x14ac:dyDescent="0.3">
      <c r="A58" s="17">
        <v>45346</v>
      </c>
      <c r="B58" s="36">
        <v>1.8780000000000066</v>
      </c>
      <c r="C58" s="13">
        <v>0.71437141570248497</v>
      </c>
      <c r="D58" s="13">
        <v>0.22165609999999999</v>
      </c>
      <c r="E58" s="13">
        <v>1.5880000000000002E-2</v>
      </c>
      <c r="F58" s="13">
        <v>0.60015859999999999</v>
      </c>
      <c r="G58" s="13">
        <v>0.32593388429752168</v>
      </c>
      <c r="H58" s="36">
        <v>1.7240000000000062</v>
      </c>
      <c r="I58" s="13">
        <v>0.5934604884297574</v>
      </c>
      <c r="J58" s="13">
        <v>0.2172442</v>
      </c>
      <c r="K58" s="13">
        <v>1.393E-2</v>
      </c>
      <c r="L58" s="13">
        <v>0.60015869999999993</v>
      </c>
      <c r="M58" s="13">
        <v>0.29920661157024897</v>
      </c>
    </row>
    <row r="59" spans="1:13" x14ac:dyDescent="0.3">
      <c r="A59" s="17">
        <v>45347</v>
      </c>
      <c r="B59" s="36">
        <v>1.8780000000000066</v>
      </c>
      <c r="C59" s="13">
        <v>0.71437141570248497</v>
      </c>
      <c r="D59" s="13">
        <v>0.22165609999999999</v>
      </c>
      <c r="E59" s="13">
        <v>1.5880000000000002E-2</v>
      </c>
      <c r="F59" s="13">
        <v>0.60015859999999999</v>
      </c>
      <c r="G59" s="13">
        <v>0.32593388429752168</v>
      </c>
      <c r="H59" s="36">
        <v>1.7240000000000062</v>
      </c>
      <c r="I59" s="13">
        <v>0.5934604884297574</v>
      </c>
      <c r="J59" s="13">
        <v>0.2172442</v>
      </c>
      <c r="K59" s="13">
        <v>1.393E-2</v>
      </c>
      <c r="L59" s="13">
        <v>0.60015869999999993</v>
      </c>
      <c r="M59" s="13">
        <v>0.29920661157024897</v>
      </c>
    </row>
    <row r="60" spans="1:13" x14ac:dyDescent="0.3">
      <c r="A60" s="17">
        <v>45348</v>
      </c>
      <c r="B60" s="36">
        <v>1.8780000000000066</v>
      </c>
      <c r="C60" s="13">
        <v>0.71437141570248497</v>
      </c>
      <c r="D60" s="13">
        <v>0.22165609999999999</v>
      </c>
      <c r="E60" s="13">
        <v>1.5880000000000002E-2</v>
      </c>
      <c r="F60" s="13">
        <v>0.60015859999999999</v>
      </c>
      <c r="G60" s="13">
        <v>0.32593388429752168</v>
      </c>
      <c r="H60" s="36">
        <v>1.7240000000000062</v>
      </c>
      <c r="I60" s="13">
        <v>0.5934604884297574</v>
      </c>
      <c r="J60" s="13">
        <v>0.2172442</v>
      </c>
      <c r="K60" s="13">
        <v>1.393E-2</v>
      </c>
      <c r="L60" s="13">
        <v>0.60015869999999993</v>
      </c>
      <c r="M60" s="13">
        <v>0.29920661157024897</v>
      </c>
    </row>
    <row r="61" spans="1:13" x14ac:dyDescent="0.3">
      <c r="A61" s="17">
        <v>45349</v>
      </c>
      <c r="B61" s="36">
        <v>1.8780000000000066</v>
      </c>
      <c r="C61" s="13">
        <v>0.71437141570248497</v>
      </c>
      <c r="D61" s="13">
        <v>0.22165609999999999</v>
      </c>
      <c r="E61" s="13">
        <v>1.5880000000000002E-2</v>
      </c>
      <c r="F61" s="13">
        <v>0.60015859999999999</v>
      </c>
      <c r="G61" s="13">
        <v>0.32593388429752168</v>
      </c>
      <c r="H61" s="36">
        <v>1.7240000000000062</v>
      </c>
      <c r="I61" s="13">
        <v>0.5934604884297574</v>
      </c>
      <c r="J61" s="13">
        <v>0.2172442</v>
      </c>
      <c r="K61" s="13">
        <v>1.393E-2</v>
      </c>
      <c r="L61" s="13">
        <v>0.60015869999999993</v>
      </c>
      <c r="M61" s="13">
        <v>0.29920661157024897</v>
      </c>
    </row>
    <row r="62" spans="1:13" x14ac:dyDescent="0.3">
      <c r="A62" s="17">
        <v>45350</v>
      </c>
      <c r="B62" s="36">
        <v>1.8780000000000066</v>
      </c>
      <c r="C62" s="13">
        <v>0.71437141570248497</v>
      </c>
      <c r="D62" s="13">
        <v>0.22165609999999999</v>
      </c>
      <c r="E62" s="13">
        <v>1.5880000000000002E-2</v>
      </c>
      <c r="F62" s="13">
        <v>0.60015859999999999</v>
      </c>
      <c r="G62" s="13">
        <v>0.32593388429752168</v>
      </c>
      <c r="H62" s="36">
        <v>1.7240000000000062</v>
      </c>
      <c r="I62" s="13">
        <v>0.5934604884297574</v>
      </c>
      <c r="J62" s="13">
        <v>0.2172442</v>
      </c>
      <c r="K62" s="13">
        <v>1.393E-2</v>
      </c>
      <c r="L62" s="13">
        <v>0.60015869999999993</v>
      </c>
      <c r="M62" s="13">
        <v>0.29920661157024897</v>
      </c>
    </row>
    <row r="63" spans="1:13" x14ac:dyDescent="0.3">
      <c r="A63" s="17">
        <v>45351</v>
      </c>
      <c r="B63" s="36">
        <v>1.8780000000000066</v>
      </c>
      <c r="C63" s="13">
        <v>0.71437141570248497</v>
      </c>
      <c r="D63" s="13">
        <v>0.22165609999999999</v>
      </c>
      <c r="E63" s="13">
        <v>1.5880000000000002E-2</v>
      </c>
      <c r="F63" s="13">
        <v>0.60015859999999999</v>
      </c>
      <c r="G63" s="13">
        <v>0.32593388429752168</v>
      </c>
      <c r="H63" s="36">
        <v>1.7240000000000062</v>
      </c>
      <c r="I63" s="13">
        <v>0.5934604884297574</v>
      </c>
      <c r="J63" s="13">
        <v>0.2172442</v>
      </c>
      <c r="K63" s="13">
        <v>1.393E-2</v>
      </c>
      <c r="L63" s="13">
        <v>0.60015869999999993</v>
      </c>
      <c r="M63" s="13">
        <v>0.29920661157024897</v>
      </c>
    </row>
    <row r="64" spans="1:13" x14ac:dyDescent="0.3">
      <c r="A64" s="17">
        <v>45352</v>
      </c>
      <c r="B64" s="36">
        <v>1.8510000000000066</v>
      </c>
      <c r="C64" s="13">
        <v>0.69205736611570834</v>
      </c>
      <c r="D64" s="13">
        <v>0.22165609999999999</v>
      </c>
      <c r="E64" s="13">
        <v>1.5880000000000002E-2</v>
      </c>
      <c r="F64" s="13">
        <v>0.60015859999999999</v>
      </c>
      <c r="G64" s="13">
        <v>0.32124793388429862</v>
      </c>
      <c r="H64" s="36">
        <v>1.7240000000000062</v>
      </c>
      <c r="I64" s="13">
        <v>0.5934604884297574</v>
      </c>
      <c r="J64" s="13">
        <v>0.2172442</v>
      </c>
      <c r="K64" s="13">
        <v>1.393E-2</v>
      </c>
      <c r="L64" s="13">
        <v>0.60015869999999993</v>
      </c>
      <c r="M64" s="13">
        <v>0.29920661157024897</v>
      </c>
    </row>
    <row r="65" spans="1:13" x14ac:dyDescent="0.3">
      <c r="A65" s="17">
        <v>45353</v>
      </c>
      <c r="B65" s="36">
        <v>1.8510000000000066</v>
      </c>
      <c r="C65" s="13">
        <v>0.69205736611570834</v>
      </c>
      <c r="D65" s="13">
        <v>0.22165609999999999</v>
      </c>
      <c r="E65" s="13">
        <v>1.5880000000000002E-2</v>
      </c>
      <c r="F65" s="13">
        <v>0.60015859999999999</v>
      </c>
      <c r="G65" s="13">
        <v>0.32124793388429862</v>
      </c>
      <c r="H65" s="36">
        <v>1.7240000000000062</v>
      </c>
      <c r="I65" s="13">
        <v>0.5934604884297574</v>
      </c>
      <c r="J65" s="13">
        <v>0.2172442</v>
      </c>
      <c r="K65" s="13">
        <v>1.393E-2</v>
      </c>
      <c r="L65" s="13">
        <v>0.60015869999999993</v>
      </c>
      <c r="M65" s="13">
        <v>0.29920661157024897</v>
      </c>
    </row>
    <row r="66" spans="1:13" x14ac:dyDescent="0.3">
      <c r="A66" s="17">
        <v>45354</v>
      </c>
      <c r="B66" s="36">
        <v>1.8510000000000066</v>
      </c>
      <c r="C66" s="13">
        <v>0.69205736611570834</v>
      </c>
      <c r="D66" s="13">
        <v>0.22165609999999999</v>
      </c>
      <c r="E66" s="13">
        <v>1.5880000000000002E-2</v>
      </c>
      <c r="F66" s="13">
        <v>0.60015859999999999</v>
      </c>
      <c r="G66" s="13">
        <v>0.32124793388429862</v>
      </c>
      <c r="H66" s="36">
        <v>1.7240000000000062</v>
      </c>
      <c r="I66" s="13">
        <v>0.5934604884297574</v>
      </c>
      <c r="J66" s="13">
        <v>0.2172442</v>
      </c>
      <c r="K66" s="13">
        <v>1.393E-2</v>
      </c>
      <c r="L66" s="13">
        <v>0.60015869999999993</v>
      </c>
      <c r="M66" s="13">
        <v>0.29920661157024897</v>
      </c>
    </row>
    <row r="67" spans="1:13" x14ac:dyDescent="0.3">
      <c r="A67" s="17">
        <v>45355</v>
      </c>
      <c r="B67" s="36">
        <v>1.8510000000000066</v>
      </c>
      <c r="C67" s="13">
        <v>0.69205736611570834</v>
      </c>
      <c r="D67" s="13">
        <v>0.22165609999999999</v>
      </c>
      <c r="E67" s="13">
        <v>1.5880000000000002E-2</v>
      </c>
      <c r="F67" s="13">
        <v>0.60015859999999999</v>
      </c>
      <c r="G67" s="13">
        <v>0.32124793388429862</v>
      </c>
      <c r="H67" s="36">
        <v>1.7240000000000062</v>
      </c>
      <c r="I67" s="13">
        <v>0.5934604884297574</v>
      </c>
      <c r="J67" s="13">
        <v>0.2172442</v>
      </c>
      <c r="K67" s="13">
        <v>1.393E-2</v>
      </c>
      <c r="L67" s="13">
        <v>0.60015869999999993</v>
      </c>
      <c r="M67" s="13">
        <v>0.29920661157024897</v>
      </c>
    </row>
    <row r="68" spans="1:13" x14ac:dyDescent="0.3">
      <c r="A68" s="17">
        <v>45356</v>
      </c>
      <c r="B68" s="36">
        <v>1.8760000000000066</v>
      </c>
      <c r="C68" s="13">
        <v>0.71271852314050155</v>
      </c>
      <c r="D68" s="13">
        <v>0.22165609999999999</v>
      </c>
      <c r="E68" s="13">
        <v>1.5880000000000002E-2</v>
      </c>
      <c r="F68" s="13">
        <v>0.60015859999999999</v>
      </c>
      <c r="G68" s="13">
        <v>0.32558677685950532</v>
      </c>
      <c r="H68" s="36">
        <v>1.7510000000000061</v>
      </c>
      <c r="I68" s="13">
        <v>0.61577453801653403</v>
      </c>
      <c r="J68" s="13">
        <v>0.2172442</v>
      </c>
      <c r="K68" s="13">
        <v>1.393E-2</v>
      </c>
      <c r="L68" s="13">
        <v>0.60015869999999993</v>
      </c>
      <c r="M68" s="13">
        <v>0.30389256198347203</v>
      </c>
    </row>
    <row r="69" spans="1:13" x14ac:dyDescent="0.3">
      <c r="A69" s="17">
        <v>45357</v>
      </c>
      <c r="B69" s="36">
        <v>1.8760000000000066</v>
      </c>
      <c r="C69" s="13">
        <v>0.71271852314050155</v>
      </c>
      <c r="D69" s="13">
        <v>0.22165609999999999</v>
      </c>
      <c r="E69" s="13">
        <v>1.5880000000000002E-2</v>
      </c>
      <c r="F69" s="13">
        <v>0.60015859999999999</v>
      </c>
      <c r="G69" s="13">
        <v>0.32558677685950532</v>
      </c>
      <c r="H69" s="36">
        <v>1.7510000000000061</v>
      </c>
      <c r="I69" s="13">
        <v>0.61577453801653403</v>
      </c>
      <c r="J69" s="13">
        <v>0.2172442</v>
      </c>
      <c r="K69" s="13">
        <v>1.393E-2</v>
      </c>
      <c r="L69" s="13">
        <v>0.60015869999999993</v>
      </c>
      <c r="M69" s="13">
        <v>0.30389256198347203</v>
      </c>
    </row>
    <row r="70" spans="1:13" x14ac:dyDescent="0.3">
      <c r="A70" s="17">
        <v>45358</v>
      </c>
      <c r="B70" s="36">
        <v>1.8440000000000067</v>
      </c>
      <c r="C70" s="13">
        <v>0.68627224214876614</v>
      </c>
      <c r="D70" s="13">
        <v>0.22165609999999999</v>
      </c>
      <c r="E70" s="13">
        <v>1.5880000000000002E-2</v>
      </c>
      <c r="F70" s="13">
        <v>0.60015859999999999</v>
      </c>
      <c r="G70" s="13">
        <v>0.3200330578512407</v>
      </c>
      <c r="H70" s="36">
        <v>1.7510000000000061</v>
      </c>
      <c r="I70" s="13">
        <v>0.61577453801653403</v>
      </c>
      <c r="J70" s="13">
        <v>0.2172442</v>
      </c>
      <c r="K70" s="13">
        <v>1.393E-2</v>
      </c>
      <c r="L70" s="13">
        <v>0.60015869999999993</v>
      </c>
      <c r="M70" s="13">
        <v>0.30389256198347203</v>
      </c>
    </row>
    <row r="71" spans="1:13" x14ac:dyDescent="0.3">
      <c r="A71" s="17">
        <v>45359</v>
      </c>
      <c r="B71" s="36">
        <v>1.8440000000000067</v>
      </c>
      <c r="C71" s="13">
        <v>0.68627224214876614</v>
      </c>
      <c r="D71" s="13">
        <v>0.22165609999999999</v>
      </c>
      <c r="E71" s="13">
        <v>1.5880000000000002E-2</v>
      </c>
      <c r="F71" s="13">
        <v>0.60015859999999999</v>
      </c>
      <c r="G71" s="13">
        <v>0.3200330578512407</v>
      </c>
      <c r="H71" s="36">
        <v>1.7510000000000061</v>
      </c>
      <c r="I71" s="13">
        <v>0.61577453801653403</v>
      </c>
      <c r="J71" s="13">
        <v>0.2172442</v>
      </c>
      <c r="K71" s="13">
        <v>1.393E-2</v>
      </c>
      <c r="L71" s="13">
        <v>0.60015869999999993</v>
      </c>
      <c r="M71" s="13">
        <v>0.30389256198347203</v>
      </c>
    </row>
    <row r="72" spans="1:13" x14ac:dyDescent="0.3">
      <c r="A72" s="17">
        <v>45360</v>
      </c>
      <c r="B72" s="36">
        <v>1.8440000000000067</v>
      </c>
      <c r="C72" s="13">
        <v>0.68627224214876614</v>
      </c>
      <c r="D72" s="13">
        <v>0.22165609999999999</v>
      </c>
      <c r="E72" s="13">
        <v>1.5880000000000002E-2</v>
      </c>
      <c r="F72" s="13">
        <v>0.60015859999999999</v>
      </c>
      <c r="G72" s="13">
        <v>0.3200330578512407</v>
      </c>
      <c r="H72" s="36">
        <v>1.7510000000000061</v>
      </c>
      <c r="I72" s="13">
        <v>0.61577453801653403</v>
      </c>
      <c r="J72" s="13">
        <v>0.2172442</v>
      </c>
      <c r="K72" s="13">
        <v>1.393E-2</v>
      </c>
      <c r="L72" s="13">
        <v>0.60015869999999993</v>
      </c>
      <c r="M72" s="13">
        <v>0.30389256198347203</v>
      </c>
    </row>
    <row r="73" spans="1:13" x14ac:dyDescent="0.3">
      <c r="A73" s="17">
        <v>45361</v>
      </c>
      <c r="B73" s="36">
        <v>1.8440000000000067</v>
      </c>
      <c r="C73" s="13">
        <v>0.68627224214876614</v>
      </c>
      <c r="D73" s="13">
        <v>0.22165609999999999</v>
      </c>
      <c r="E73" s="13">
        <v>1.5880000000000002E-2</v>
      </c>
      <c r="F73" s="13">
        <v>0.60015859999999999</v>
      </c>
      <c r="G73" s="13">
        <v>0.3200330578512407</v>
      </c>
      <c r="H73" s="36">
        <v>1.7510000000000061</v>
      </c>
      <c r="I73" s="13">
        <v>0.61577453801653403</v>
      </c>
      <c r="J73" s="13">
        <v>0.2172442</v>
      </c>
      <c r="K73" s="13">
        <v>1.393E-2</v>
      </c>
      <c r="L73" s="13">
        <v>0.60015869999999993</v>
      </c>
      <c r="M73" s="13">
        <v>0.30389256198347203</v>
      </c>
    </row>
    <row r="74" spans="1:13" x14ac:dyDescent="0.3">
      <c r="A74" s="17">
        <v>45362</v>
      </c>
      <c r="B74" s="36">
        <v>1.8440000000000067</v>
      </c>
      <c r="C74" s="13">
        <v>0.68627224214876614</v>
      </c>
      <c r="D74" s="13">
        <v>0.22165609999999999</v>
      </c>
      <c r="E74" s="13">
        <v>1.5880000000000002E-2</v>
      </c>
      <c r="F74" s="13">
        <v>0.60015859999999999</v>
      </c>
      <c r="G74" s="13">
        <v>0.3200330578512407</v>
      </c>
      <c r="H74" s="36">
        <v>1.7510000000000061</v>
      </c>
      <c r="I74" s="13">
        <v>0.61577453801653403</v>
      </c>
      <c r="J74" s="13">
        <v>0.2172442</v>
      </c>
      <c r="K74" s="13">
        <v>1.393E-2</v>
      </c>
      <c r="L74" s="13">
        <v>0.60015869999999993</v>
      </c>
      <c r="M74" s="13">
        <v>0.30389256198347203</v>
      </c>
    </row>
    <row r="75" spans="1:13" x14ac:dyDescent="0.3">
      <c r="A75" s="17">
        <v>45363</v>
      </c>
      <c r="B75" s="36">
        <v>1.8440000000000067</v>
      </c>
      <c r="C75" s="13">
        <v>0.68627224214876614</v>
      </c>
      <c r="D75" s="13">
        <v>0.22165609999999999</v>
      </c>
      <c r="E75" s="13">
        <v>1.5880000000000002E-2</v>
      </c>
      <c r="F75" s="13">
        <v>0.60015859999999999</v>
      </c>
      <c r="G75" s="13">
        <v>0.3200330578512407</v>
      </c>
      <c r="H75" s="36">
        <v>1.7510000000000061</v>
      </c>
      <c r="I75" s="13">
        <v>0.61577453801653403</v>
      </c>
      <c r="J75" s="13">
        <v>0.2172442</v>
      </c>
      <c r="K75" s="13">
        <v>1.393E-2</v>
      </c>
      <c r="L75" s="13">
        <v>0.60015869999999993</v>
      </c>
      <c r="M75" s="13">
        <v>0.30389256198347203</v>
      </c>
    </row>
    <row r="76" spans="1:13" x14ac:dyDescent="0.3">
      <c r="A76" s="17">
        <v>45364</v>
      </c>
      <c r="B76" s="36">
        <v>1.8440000000000067</v>
      </c>
      <c r="C76" s="13">
        <v>0.68627224214876614</v>
      </c>
      <c r="D76" s="13">
        <v>0.22165609999999999</v>
      </c>
      <c r="E76" s="13">
        <v>1.5880000000000002E-2</v>
      </c>
      <c r="F76" s="13">
        <v>0.60015859999999999</v>
      </c>
      <c r="G76" s="13">
        <v>0.3200330578512407</v>
      </c>
      <c r="H76" s="36">
        <v>1.7510000000000061</v>
      </c>
      <c r="I76" s="13">
        <v>0.61577453801653403</v>
      </c>
      <c r="J76" s="13">
        <v>0.2172442</v>
      </c>
      <c r="K76" s="13">
        <v>1.393E-2</v>
      </c>
      <c r="L76" s="13">
        <v>0.60015869999999993</v>
      </c>
      <c r="M76" s="13">
        <v>0.30389256198347203</v>
      </c>
    </row>
    <row r="77" spans="1:13" x14ac:dyDescent="0.3">
      <c r="A77" s="17">
        <v>45365</v>
      </c>
      <c r="B77" s="36">
        <v>1.8440000000000067</v>
      </c>
      <c r="C77" s="13">
        <v>0.68627224214876614</v>
      </c>
      <c r="D77" s="13">
        <v>0.22165609999999999</v>
      </c>
      <c r="E77" s="13">
        <v>1.5880000000000002E-2</v>
      </c>
      <c r="F77" s="13">
        <v>0.60015859999999999</v>
      </c>
      <c r="G77" s="13">
        <v>0.3200330578512407</v>
      </c>
      <c r="H77" s="36">
        <v>1.7400000000000062</v>
      </c>
      <c r="I77" s="13">
        <v>0.60668362892562522</v>
      </c>
      <c r="J77" s="13">
        <v>0.2172442</v>
      </c>
      <c r="K77" s="13">
        <v>1.393E-2</v>
      </c>
      <c r="L77" s="13">
        <v>0.60015869999999993</v>
      </c>
      <c r="M77" s="13">
        <v>0.30198347107438117</v>
      </c>
    </row>
    <row r="78" spans="1:13" x14ac:dyDescent="0.3">
      <c r="A78" s="17">
        <v>45366</v>
      </c>
      <c r="B78" s="36">
        <v>1.8440000000000067</v>
      </c>
      <c r="C78" s="13">
        <v>0.68627224214876614</v>
      </c>
      <c r="D78" s="13">
        <v>0.22165609999999999</v>
      </c>
      <c r="E78" s="13">
        <v>1.5880000000000002E-2</v>
      </c>
      <c r="F78" s="13">
        <v>0.60015859999999999</v>
      </c>
      <c r="G78" s="13">
        <v>0.3200330578512407</v>
      </c>
      <c r="H78" s="36">
        <v>1.7400000000000062</v>
      </c>
      <c r="I78" s="13">
        <v>0.60668362892562522</v>
      </c>
      <c r="J78" s="13">
        <v>0.2172442</v>
      </c>
      <c r="K78" s="13">
        <v>1.393E-2</v>
      </c>
      <c r="L78" s="13">
        <v>0.60015869999999993</v>
      </c>
      <c r="M78" s="13">
        <v>0.30198347107438117</v>
      </c>
    </row>
    <row r="79" spans="1:13" x14ac:dyDescent="0.3">
      <c r="A79" s="17">
        <v>45367</v>
      </c>
      <c r="B79" s="36">
        <v>1.8440000000000067</v>
      </c>
      <c r="C79" s="13">
        <v>0.68627224214876614</v>
      </c>
      <c r="D79" s="13">
        <v>0.22165609999999999</v>
      </c>
      <c r="E79" s="13">
        <v>1.5880000000000002E-2</v>
      </c>
      <c r="F79" s="13">
        <v>0.60015859999999999</v>
      </c>
      <c r="G79" s="13">
        <v>0.3200330578512407</v>
      </c>
      <c r="H79" s="36">
        <v>1.7400000000000062</v>
      </c>
      <c r="I79" s="13">
        <v>0.60668362892562522</v>
      </c>
      <c r="J79" s="13">
        <v>0.2172442</v>
      </c>
      <c r="K79" s="13">
        <v>1.393E-2</v>
      </c>
      <c r="L79" s="13">
        <v>0.60015869999999993</v>
      </c>
      <c r="M79" s="13">
        <v>0.30198347107438117</v>
      </c>
    </row>
    <row r="80" spans="1:13" x14ac:dyDescent="0.3">
      <c r="A80" s="17">
        <v>45368</v>
      </c>
      <c r="B80" s="36">
        <v>1.8440000000000067</v>
      </c>
      <c r="C80" s="13">
        <v>0.68627224214876614</v>
      </c>
      <c r="D80" s="13">
        <v>0.22165609999999999</v>
      </c>
      <c r="E80" s="13">
        <v>1.5880000000000002E-2</v>
      </c>
      <c r="F80" s="13">
        <v>0.60015859999999999</v>
      </c>
      <c r="G80" s="13">
        <v>0.3200330578512407</v>
      </c>
      <c r="H80" s="36">
        <v>1.7400000000000062</v>
      </c>
      <c r="I80" s="13">
        <v>0.60668362892562522</v>
      </c>
      <c r="J80" s="13">
        <v>0.2172442</v>
      </c>
      <c r="K80" s="13">
        <v>1.393E-2</v>
      </c>
      <c r="L80" s="13">
        <v>0.60015869999999993</v>
      </c>
      <c r="M80" s="13">
        <v>0.30198347107438117</v>
      </c>
    </row>
    <row r="81" spans="1:13" x14ac:dyDescent="0.3">
      <c r="A81" s="17">
        <v>45369</v>
      </c>
      <c r="B81" s="36">
        <v>1.8440000000000067</v>
      </c>
      <c r="C81" s="13">
        <v>0.68627224214876614</v>
      </c>
      <c r="D81" s="13">
        <v>0.22165609999999999</v>
      </c>
      <c r="E81" s="13">
        <v>1.5880000000000002E-2</v>
      </c>
      <c r="F81" s="13">
        <v>0.60015859999999999</v>
      </c>
      <c r="G81" s="13">
        <v>0.3200330578512407</v>
      </c>
      <c r="H81" s="36">
        <v>1.7400000000000062</v>
      </c>
      <c r="I81" s="13">
        <v>0.60668362892562522</v>
      </c>
      <c r="J81" s="13">
        <v>0.2172442</v>
      </c>
      <c r="K81" s="13">
        <v>1.393E-2</v>
      </c>
      <c r="L81" s="13">
        <v>0.60015869999999993</v>
      </c>
      <c r="M81" s="13">
        <v>0.30198347107438117</v>
      </c>
    </row>
    <row r="82" spans="1:13" x14ac:dyDescent="0.3">
      <c r="A82" s="17">
        <v>45370</v>
      </c>
      <c r="B82" s="36">
        <v>1.8440000000000067</v>
      </c>
      <c r="C82" s="13">
        <v>0.68627224214876614</v>
      </c>
      <c r="D82" s="13">
        <v>0.22165609999999999</v>
      </c>
      <c r="E82" s="13">
        <v>1.5880000000000002E-2</v>
      </c>
      <c r="F82" s="13">
        <v>0.60015859999999999</v>
      </c>
      <c r="G82" s="13">
        <v>0.3200330578512407</v>
      </c>
      <c r="H82" s="36">
        <v>1.7400000000000062</v>
      </c>
      <c r="I82" s="13">
        <v>0.60668362892562522</v>
      </c>
      <c r="J82" s="13">
        <v>0.2172442</v>
      </c>
      <c r="K82" s="13">
        <v>1.393E-2</v>
      </c>
      <c r="L82" s="13">
        <v>0.60015869999999993</v>
      </c>
      <c r="M82" s="13">
        <v>0.30198347107438117</v>
      </c>
    </row>
    <row r="83" spans="1:13" x14ac:dyDescent="0.3">
      <c r="A83" s="17">
        <v>45371</v>
      </c>
      <c r="B83" s="36">
        <v>1.8810000000000067</v>
      </c>
      <c r="C83" s="13">
        <v>0.7168507545454601</v>
      </c>
      <c r="D83" s="13">
        <v>0.22165609999999999</v>
      </c>
      <c r="E83" s="13">
        <v>1.5880000000000002E-2</v>
      </c>
      <c r="F83" s="13">
        <v>0.60015859999999999</v>
      </c>
      <c r="G83" s="13">
        <v>0.32645454545454666</v>
      </c>
      <c r="H83" s="36">
        <v>1.7400000000000062</v>
      </c>
      <c r="I83" s="13">
        <v>0.60668362892562522</v>
      </c>
      <c r="J83" s="13">
        <v>0.2172442</v>
      </c>
      <c r="K83" s="13">
        <v>1.393E-2</v>
      </c>
      <c r="L83" s="13">
        <v>0.60015869999999993</v>
      </c>
      <c r="M83" s="13">
        <v>0.30198347107438117</v>
      </c>
    </row>
    <row r="84" spans="1:13" x14ac:dyDescent="0.3">
      <c r="A84" s="17">
        <v>45372</v>
      </c>
      <c r="B84" s="36">
        <v>1.8810000000000067</v>
      </c>
      <c r="C84" s="13">
        <v>0.7168507545454601</v>
      </c>
      <c r="D84" s="13">
        <v>0.22165609999999999</v>
      </c>
      <c r="E84" s="13">
        <v>1.5880000000000002E-2</v>
      </c>
      <c r="F84" s="13">
        <v>0.60015859999999999</v>
      </c>
      <c r="G84" s="13">
        <v>0.32645454545454666</v>
      </c>
      <c r="H84" s="36">
        <v>1.7840000000000065</v>
      </c>
      <c r="I84" s="13">
        <v>0.64304726528926159</v>
      </c>
      <c r="J84" s="13">
        <v>0.2172442</v>
      </c>
      <c r="K84" s="13">
        <v>1.393E-2</v>
      </c>
      <c r="L84" s="13">
        <v>0.60015869999999993</v>
      </c>
      <c r="M84" s="13">
        <v>0.30961983471074483</v>
      </c>
    </row>
    <row r="85" spans="1:13" x14ac:dyDescent="0.3">
      <c r="A85" s="17">
        <v>45373</v>
      </c>
      <c r="B85" s="36">
        <v>1.8590000000000066</v>
      </c>
      <c r="C85" s="13">
        <v>0.69866893636364225</v>
      </c>
      <c r="D85" s="13">
        <v>0.22165609999999999</v>
      </c>
      <c r="E85" s="13">
        <v>1.5880000000000002E-2</v>
      </c>
      <c r="F85" s="13">
        <v>0.60015859999999999</v>
      </c>
      <c r="G85" s="13">
        <v>0.32263636363636472</v>
      </c>
      <c r="H85" s="36">
        <v>1.7840000000000065</v>
      </c>
      <c r="I85" s="13">
        <v>0.64304726528926159</v>
      </c>
      <c r="J85" s="13">
        <v>0.2172442</v>
      </c>
      <c r="K85" s="13">
        <v>1.393E-2</v>
      </c>
      <c r="L85" s="13">
        <v>0.60015869999999993</v>
      </c>
      <c r="M85" s="13">
        <v>0.30961983471074483</v>
      </c>
    </row>
    <row r="86" spans="1:13" x14ac:dyDescent="0.3">
      <c r="A86" s="17">
        <v>45374</v>
      </c>
      <c r="B86" s="36">
        <v>1.8590000000000066</v>
      </c>
      <c r="C86" s="13">
        <v>0.69866893636364225</v>
      </c>
      <c r="D86" s="13">
        <v>0.22165609999999999</v>
      </c>
      <c r="E86" s="13">
        <v>1.5880000000000002E-2</v>
      </c>
      <c r="F86" s="13">
        <v>0.60015859999999999</v>
      </c>
      <c r="G86" s="13">
        <v>0.32263636363636472</v>
      </c>
      <c r="H86" s="36">
        <v>1.7840000000000065</v>
      </c>
      <c r="I86" s="13">
        <v>0.64304726528926159</v>
      </c>
      <c r="J86" s="13">
        <v>0.2172442</v>
      </c>
      <c r="K86" s="13">
        <v>1.393E-2</v>
      </c>
      <c r="L86" s="13">
        <v>0.60015869999999993</v>
      </c>
      <c r="M86" s="13">
        <v>0.30961983471074483</v>
      </c>
    </row>
    <row r="87" spans="1:13" x14ac:dyDescent="0.3">
      <c r="A87" s="17">
        <v>45375</v>
      </c>
      <c r="B87" s="36">
        <v>1.8590000000000066</v>
      </c>
      <c r="C87" s="13">
        <v>0.69866893636364225</v>
      </c>
      <c r="D87" s="13">
        <v>0.22165609999999999</v>
      </c>
      <c r="E87" s="13">
        <v>1.5880000000000002E-2</v>
      </c>
      <c r="F87" s="13">
        <v>0.60015859999999999</v>
      </c>
      <c r="G87" s="13">
        <v>0.32263636363636472</v>
      </c>
      <c r="H87" s="36">
        <v>1.7840000000000065</v>
      </c>
      <c r="I87" s="13">
        <v>0.64304726528926159</v>
      </c>
      <c r="J87" s="13">
        <v>0.2172442</v>
      </c>
      <c r="K87" s="13">
        <v>1.393E-2</v>
      </c>
      <c r="L87" s="13">
        <v>0.60015869999999993</v>
      </c>
      <c r="M87" s="13">
        <v>0.30961983471074483</v>
      </c>
    </row>
    <row r="88" spans="1:13" x14ac:dyDescent="0.3">
      <c r="A88" s="17">
        <v>45376</v>
      </c>
      <c r="B88" s="36">
        <v>1.8590000000000066</v>
      </c>
      <c r="C88" s="13">
        <v>0.69866893636364225</v>
      </c>
      <c r="D88" s="13">
        <v>0.22165609999999999</v>
      </c>
      <c r="E88" s="13">
        <v>1.5880000000000002E-2</v>
      </c>
      <c r="F88" s="13">
        <v>0.60015859999999999</v>
      </c>
      <c r="G88" s="13">
        <v>0.32263636363636472</v>
      </c>
      <c r="H88" s="36">
        <v>1.7840000000000065</v>
      </c>
      <c r="I88" s="13">
        <v>0.64304726528926159</v>
      </c>
      <c r="J88" s="13">
        <v>0.2172442</v>
      </c>
      <c r="K88" s="13">
        <v>1.393E-2</v>
      </c>
      <c r="L88" s="13">
        <v>0.60015869999999993</v>
      </c>
      <c r="M88" s="13">
        <v>0.30961983471074483</v>
      </c>
    </row>
    <row r="89" spans="1:13" x14ac:dyDescent="0.3">
      <c r="A89" s="17">
        <v>45377</v>
      </c>
      <c r="B89" s="36">
        <v>1.8590000000000066</v>
      </c>
      <c r="C89" s="13">
        <v>0.69866893636364225</v>
      </c>
      <c r="D89" s="13">
        <v>0.22165609999999999</v>
      </c>
      <c r="E89" s="13">
        <v>1.5880000000000002E-2</v>
      </c>
      <c r="F89" s="13">
        <v>0.60015859999999999</v>
      </c>
      <c r="G89" s="13">
        <v>0.32263636363636472</v>
      </c>
      <c r="H89" s="36">
        <v>1.7840000000000065</v>
      </c>
      <c r="I89" s="13">
        <v>0.64304726528926159</v>
      </c>
      <c r="J89" s="13">
        <v>0.2172442</v>
      </c>
      <c r="K89" s="13">
        <v>1.393E-2</v>
      </c>
      <c r="L89" s="13">
        <v>0.60015869999999993</v>
      </c>
      <c r="M89" s="13">
        <v>0.30961983471074483</v>
      </c>
    </row>
    <row r="90" spans="1:13" x14ac:dyDescent="0.3">
      <c r="A90" s="17">
        <v>45378</v>
      </c>
      <c r="B90" s="36">
        <v>1.8590000000000066</v>
      </c>
      <c r="C90" s="13">
        <v>0.69866893636364225</v>
      </c>
      <c r="D90" s="13">
        <v>0.22165609999999999</v>
      </c>
      <c r="E90" s="13">
        <v>1.5880000000000002E-2</v>
      </c>
      <c r="F90" s="13">
        <v>0.60015859999999999</v>
      </c>
      <c r="G90" s="13">
        <v>0.32263636363636472</v>
      </c>
      <c r="H90" s="36">
        <v>1.7840000000000065</v>
      </c>
      <c r="I90" s="13">
        <v>0.64304726528926159</v>
      </c>
      <c r="J90" s="13">
        <v>0.2172442</v>
      </c>
      <c r="K90" s="13">
        <v>1.393E-2</v>
      </c>
      <c r="L90" s="13">
        <v>0.60015869999999993</v>
      </c>
      <c r="M90" s="13">
        <v>0.30961983471074483</v>
      </c>
    </row>
    <row r="91" spans="1:13" x14ac:dyDescent="0.3">
      <c r="A91" s="17">
        <v>45379</v>
      </c>
      <c r="B91" s="36">
        <v>1.8590000000000066</v>
      </c>
      <c r="C91" s="13">
        <v>0.69866893636364225</v>
      </c>
      <c r="D91" s="13">
        <v>0.22165609999999999</v>
      </c>
      <c r="E91" s="13">
        <v>1.5880000000000002E-2</v>
      </c>
      <c r="F91" s="13">
        <v>0.60015859999999999</v>
      </c>
      <c r="G91" s="13">
        <v>0.32263636363636472</v>
      </c>
      <c r="H91" s="36">
        <v>1.7840000000000065</v>
      </c>
      <c r="I91" s="13">
        <v>0.64304726528926159</v>
      </c>
      <c r="J91" s="13">
        <v>0.2172442</v>
      </c>
      <c r="K91" s="13">
        <v>1.393E-2</v>
      </c>
      <c r="L91" s="13">
        <v>0.60015869999999993</v>
      </c>
      <c r="M91" s="13">
        <v>0.30961983471074483</v>
      </c>
    </row>
    <row r="92" spans="1:13" x14ac:dyDescent="0.3">
      <c r="A92" s="17">
        <v>45380</v>
      </c>
      <c r="B92" s="36">
        <v>1.8590000000000066</v>
      </c>
      <c r="C92" s="13">
        <v>0.69866893636364225</v>
      </c>
      <c r="D92" s="13">
        <v>0.22165609999999999</v>
      </c>
      <c r="E92" s="13">
        <v>1.5880000000000002E-2</v>
      </c>
      <c r="F92" s="13">
        <v>0.60015859999999999</v>
      </c>
      <c r="G92" s="13">
        <v>0.32263636363636472</v>
      </c>
      <c r="H92" s="36">
        <v>1.7840000000000065</v>
      </c>
      <c r="I92" s="13">
        <v>0.64304726528926159</v>
      </c>
      <c r="J92" s="13">
        <v>0.2172442</v>
      </c>
      <c r="K92" s="13">
        <v>1.393E-2</v>
      </c>
      <c r="L92" s="13">
        <v>0.60015869999999993</v>
      </c>
      <c r="M92" s="13">
        <v>0.30961983471074483</v>
      </c>
    </row>
    <row r="93" spans="1:13" x14ac:dyDescent="0.3">
      <c r="A93" s="17">
        <v>45381</v>
      </c>
      <c r="B93" s="36">
        <v>1.8590000000000066</v>
      </c>
      <c r="C93" s="13">
        <v>0.69866893636364225</v>
      </c>
      <c r="D93" s="13">
        <v>0.22165609999999999</v>
      </c>
      <c r="E93" s="13">
        <v>1.5880000000000002E-2</v>
      </c>
      <c r="F93" s="13">
        <v>0.60015859999999999</v>
      </c>
      <c r="G93" s="13">
        <v>0.32263636363636472</v>
      </c>
      <c r="H93" s="36">
        <v>1.8080000000000065</v>
      </c>
      <c r="I93" s="13">
        <v>0.66288197603306331</v>
      </c>
      <c r="J93" s="13">
        <v>0.2172442</v>
      </c>
      <c r="K93" s="13">
        <v>1.393E-2</v>
      </c>
      <c r="L93" s="13">
        <v>0.60015869999999993</v>
      </c>
      <c r="M93" s="13">
        <v>0.31378512396694314</v>
      </c>
    </row>
    <row r="94" spans="1:13" x14ac:dyDescent="0.3">
      <c r="A94" s="17">
        <v>45382</v>
      </c>
      <c r="B94" s="36">
        <v>1.8590000000000066</v>
      </c>
      <c r="C94" s="13">
        <v>0.69866893636364225</v>
      </c>
      <c r="D94" s="13">
        <v>0.22165609999999999</v>
      </c>
      <c r="E94" s="13">
        <v>1.5880000000000002E-2</v>
      </c>
      <c r="F94" s="13">
        <v>0.60015859999999999</v>
      </c>
      <c r="G94" s="13">
        <v>0.32263636363636472</v>
      </c>
      <c r="H94" s="36">
        <v>1.8080000000000065</v>
      </c>
      <c r="I94" s="13">
        <v>0.66288197603306331</v>
      </c>
      <c r="J94" s="13">
        <v>0.2172442</v>
      </c>
      <c r="K94" s="13">
        <v>1.393E-2</v>
      </c>
      <c r="L94" s="13">
        <v>0.60015869999999993</v>
      </c>
      <c r="M94" s="13">
        <v>0.31378512396694314</v>
      </c>
    </row>
    <row r="95" spans="1:13" x14ac:dyDescent="0.3">
      <c r="A95" s="17">
        <v>45383</v>
      </c>
      <c r="B95" s="36">
        <v>1.8590000000000066</v>
      </c>
      <c r="C95" s="13">
        <v>0.70065893636364196</v>
      </c>
      <c r="D95" s="13">
        <v>0.22165609999999999</v>
      </c>
      <c r="E95" s="13">
        <v>1.3890000000000001E-2</v>
      </c>
      <c r="F95" s="13">
        <v>0.60015859999999999</v>
      </c>
      <c r="G95" s="13">
        <v>0.32263636363636472</v>
      </c>
      <c r="H95" s="36">
        <v>1.8080000000000065</v>
      </c>
      <c r="I95" s="13">
        <v>0.66484197603306328</v>
      </c>
      <c r="J95" s="13">
        <v>0.2172442</v>
      </c>
      <c r="K95" s="13">
        <v>1.1970000000000001E-2</v>
      </c>
      <c r="L95" s="13">
        <v>0.60015869999999993</v>
      </c>
      <c r="M95" s="13">
        <v>0.31378512396694314</v>
      </c>
    </row>
    <row r="96" spans="1:13" x14ac:dyDescent="0.3">
      <c r="A96" s="17">
        <v>45384</v>
      </c>
      <c r="B96" s="36">
        <v>1.8590000000000066</v>
      </c>
      <c r="C96" s="13">
        <v>0.70065893636364196</v>
      </c>
      <c r="D96" s="13">
        <v>0.22165609999999999</v>
      </c>
      <c r="E96" s="13">
        <v>1.3890000000000001E-2</v>
      </c>
      <c r="F96" s="13">
        <v>0.60015859999999999</v>
      </c>
      <c r="G96" s="13">
        <v>0.32263636363636472</v>
      </c>
      <c r="H96" s="36">
        <v>1.8080000000000065</v>
      </c>
      <c r="I96" s="13">
        <v>0.66484197603306328</v>
      </c>
      <c r="J96" s="13">
        <v>0.2172442</v>
      </c>
      <c r="K96" s="13">
        <v>1.1970000000000001E-2</v>
      </c>
      <c r="L96" s="13">
        <v>0.60015869999999993</v>
      </c>
      <c r="M96" s="13">
        <v>0.31378512396694314</v>
      </c>
    </row>
    <row r="97" spans="1:13" x14ac:dyDescent="0.3">
      <c r="A97" s="17">
        <v>45385</v>
      </c>
      <c r="B97" s="36">
        <v>1.8610000000000066</v>
      </c>
      <c r="C97" s="13">
        <v>0.69838852892562531</v>
      </c>
      <c r="D97" s="13">
        <v>0.22557939999999999</v>
      </c>
      <c r="E97" s="13">
        <v>1.3890000000000001E-2</v>
      </c>
      <c r="F97" s="13">
        <v>0.60015859999999999</v>
      </c>
      <c r="G97" s="13">
        <v>0.3229834710743813</v>
      </c>
      <c r="H97" s="36">
        <v>1.8100000000000065</v>
      </c>
      <c r="I97" s="13">
        <v>0.6626496685950467</v>
      </c>
      <c r="J97" s="13">
        <v>0.22108940000000002</v>
      </c>
      <c r="K97" s="13">
        <v>1.1970000000000001E-2</v>
      </c>
      <c r="L97" s="13">
        <v>0.60015869999999993</v>
      </c>
      <c r="M97" s="13">
        <v>0.31413223140495972</v>
      </c>
    </row>
    <row r="98" spans="1:13" x14ac:dyDescent="0.3">
      <c r="A98" s="17">
        <v>45386</v>
      </c>
      <c r="B98" s="36">
        <v>1.9010000000000067</v>
      </c>
      <c r="C98" s="13">
        <v>0.73144638016529484</v>
      </c>
      <c r="D98" s="13">
        <v>0.22557939999999999</v>
      </c>
      <c r="E98" s="13">
        <v>1.3890000000000001E-2</v>
      </c>
      <c r="F98" s="13">
        <v>0.60015859999999999</v>
      </c>
      <c r="G98" s="13">
        <v>0.3299256198347118</v>
      </c>
      <c r="H98" s="36">
        <v>1.8100000000000065</v>
      </c>
      <c r="I98" s="13">
        <v>0.6626496685950467</v>
      </c>
      <c r="J98" s="13">
        <v>0.22108940000000002</v>
      </c>
      <c r="K98" s="13">
        <v>1.1970000000000001E-2</v>
      </c>
      <c r="L98" s="13">
        <v>0.60015869999999993</v>
      </c>
      <c r="M98" s="13">
        <v>0.31413223140495972</v>
      </c>
    </row>
    <row r="99" spans="1:13" x14ac:dyDescent="0.3">
      <c r="A99" s="17">
        <v>45387</v>
      </c>
      <c r="B99" s="36">
        <v>1.9010000000000067</v>
      </c>
      <c r="C99" s="13">
        <v>0.73144638016529484</v>
      </c>
      <c r="D99" s="13">
        <v>0.22557939999999999</v>
      </c>
      <c r="E99" s="13">
        <v>1.3890000000000001E-2</v>
      </c>
      <c r="F99" s="13">
        <v>0.60015859999999999</v>
      </c>
      <c r="G99" s="13">
        <v>0.3299256198347118</v>
      </c>
      <c r="H99" s="36">
        <v>1.8100000000000065</v>
      </c>
      <c r="I99" s="13">
        <v>0.6626496685950467</v>
      </c>
      <c r="J99" s="13">
        <v>0.22108940000000002</v>
      </c>
      <c r="K99" s="13">
        <v>1.1970000000000001E-2</v>
      </c>
      <c r="L99" s="13">
        <v>0.60015869999999993</v>
      </c>
      <c r="M99" s="13">
        <v>0.31413223140495972</v>
      </c>
    </row>
    <row r="100" spans="1:13" x14ac:dyDescent="0.3">
      <c r="A100" s="17">
        <v>45388</v>
      </c>
      <c r="B100" s="36">
        <v>1.9010000000000067</v>
      </c>
      <c r="C100" s="13">
        <v>0.73144638016529484</v>
      </c>
      <c r="D100" s="13">
        <v>0.22557939999999999</v>
      </c>
      <c r="E100" s="13">
        <v>1.3890000000000001E-2</v>
      </c>
      <c r="F100" s="13">
        <v>0.60015859999999999</v>
      </c>
      <c r="G100" s="13">
        <v>0.3299256198347118</v>
      </c>
      <c r="H100" s="36">
        <v>1.8100000000000065</v>
      </c>
      <c r="I100" s="13">
        <v>0.6626496685950467</v>
      </c>
      <c r="J100" s="13">
        <v>0.22108940000000002</v>
      </c>
      <c r="K100" s="13">
        <v>1.1970000000000001E-2</v>
      </c>
      <c r="L100" s="13">
        <v>0.60015869999999993</v>
      </c>
      <c r="M100" s="13">
        <v>0.31413223140495972</v>
      </c>
    </row>
    <row r="101" spans="1:13" x14ac:dyDescent="0.3">
      <c r="A101" s="17">
        <v>45389</v>
      </c>
      <c r="B101" s="36">
        <v>1.9010000000000067</v>
      </c>
      <c r="C101" s="13">
        <v>0.73144638016529484</v>
      </c>
      <c r="D101" s="13">
        <v>0.22557939999999999</v>
      </c>
      <c r="E101" s="13">
        <v>1.3890000000000001E-2</v>
      </c>
      <c r="F101" s="13">
        <v>0.60015859999999999</v>
      </c>
      <c r="G101" s="13">
        <v>0.3299256198347118</v>
      </c>
      <c r="H101" s="36">
        <v>1.8100000000000065</v>
      </c>
      <c r="I101" s="13">
        <v>0.6626496685950467</v>
      </c>
      <c r="J101" s="13">
        <v>0.22108940000000002</v>
      </c>
      <c r="K101" s="13">
        <v>1.1970000000000001E-2</v>
      </c>
      <c r="L101" s="13">
        <v>0.60015869999999993</v>
      </c>
      <c r="M101" s="13">
        <v>0.31413223140495972</v>
      </c>
    </row>
    <row r="102" spans="1:13" x14ac:dyDescent="0.3">
      <c r="A102" s="17">
        <v>45390</v>
      </c>
      <c r="B102" s="36">
        <v>1.9010000000000067</v>
      </c>
      <c r="C102" s="13">
        <v>0.73144638016529484</v>
      </c>
      <c r="D102" s="13">
        <v>0.22557939999999999</v>
      </c>
      <c r="E102" s="13">
        <v>1.3890000000000001E-2</v>
      </c>
      <c r="F102" s="13">
        <v>0.60015859999999999</v>
      </c>
      <c r="G102" s="13">
        <v>0.3299256198347118</v>
      </c>
      <c r="H102" s="36">
        <v>1.8100000000000065</v>
      </c>
      <c r="I102" s="13">
        <v>0.6626496685950467</v>
      </c>
      <c r="J102" s="13">
        <v>0.22108940000000002</v>
      </c>
      <c r="K102" s="13">
        <v>1.1970000000000001E-2</v>
      </c>
      <c r="L102" s="13">
        <v>0.60015869999999993</v>
      </c>
      <c r="M102" s="13">
        <v>0.31413223140495972</v>
      </c>
    </row>
    <row r="103" spans="1:13" x14ac:dyDescent="0.3">
      <c r="A103" s="17">
        <v>45391</v>
      </c>
      <c r="B103" s="36">
        <v>1.9010000000000067</v>
      </c>
      <c r="C103" s="13">
        <v>0.73144638016529484</v>
      </c>
      <c r="D103" s="13">
        <v>0.22557939999999999</v>
      </c>
      <c r="E103" s="13">
        <v>1.3890000000000001E-2</v>
      </c>
      <c r="F103" s="13">
        <v>0.60015859999999999</v>
      </c>
      <c r="G103" s="13">
        <v>0.3299256198347118</v>
      </c>
      <c r="H103" s="36">
        <v>1.8100000000000065</v>
      </c>
      <c r="I103" s="13">
        <v>0.6626496685950467</v>
      </c>
      <c r="J103" s="13">
        <v>0.22108940000000002</v>
      </c>
      <c r="K103" s="13">
        <v>1.1970000000000001E-2</v>
      </c>
      <c r="L103" s="13">
        <v>0.60015869999999993</v>
      </c>
      <c r="M103" s="13">
        <v>0.31413223140495972</v>
      </c>
    </row>
    <row r="104" spans="1:13" x14ac:dyDescent="0.3">
      <c r="A104" s="17">
        <v>45392</v>
      </c>
      <c r="B104" s="36">
        <v>1.9010000000000067</v>
      </c>
      <c r="C104" s="13">
        <v>0.73144638016529484</v>
      </c>
      <c r="D104" s="13">
        <v>0.22557939999999999</v>
      </c>
      <c r="E104" s="13">
        <v>1.3890000000000001E-2</v>
      </c>
      <c r="F104" s="13">
        <v>0.60015859999999999</v>
      </c>
      <c r="G104" s="13">
        <v>0.3299256198347118</v>
      </c>
      <c r="H104" s="36">
        <v>1.8270000000000064</v>
      </c>
      <c r="I104" s="13">
        <v>0.67669925537190601</v>
      </c>
      <c r="J104" s="13">
        <v>0.22108940000000002</v>
      </c>
      <c r="K104" s="13">
        <v>1.1970000000000001E-2</v>
      </c>
      <c r="L104" s="13">
        <v>0.60015869999999993</v>
      </c>
      <c r="M104" s="13">
        <v>0.31708264462810032</v>
      </c>
    </row>
    <row r="105" spans="1:13" x14ac:dyDescent="0.3">
      <c r="A105" s="17">
        <v>45393</v>
      </c>
      <c r="B105" s="36">
        <v>1.9010000000000067</v>
      </c>
      <c r="C105" s="13">
        <v>0.73144638016529484</v>
      </c>
      <c r="D105" s="13">
        <v>0.22557939999999999</v>
      </c>
      <c r="E105" s="13">
        <v>1.3890000000000001E-2</v>
      </c>
      <c r="F105" s="13">
        <v>0.60015859999999999</v>
      </c>
      <c r="G105" s="13">
        <v>0.3299256198347118</v>
      </c>
      <c r="H105" s="36">
        <v>1.8270000000000064</v>
      </c>
      <c r="I105" s="13">
        <v>0.67669925537190601</v>
      </c>
      <c r="J105" s="13">
        <v>0.22108940000000002</v>
      </c>
      <c r="K105" s="13">
        <v>1.1970000000000001E-2</v>
      </c>
      <c r="L105" s="13">
        <v>0.60015869999999993</v>
      </c>
      <c r="M105" s="13">
        <v>0.31708264462810032</v>
      </c>
    </row>
    <row r="106" spans="1:13" x14ac:dyDescent="0.3">
      <c r="A106" s="17">
        <v>45394</v>
      </c>
      <c r="B106" s="36">
        <v>1.9010000000000067</v>
      </c>
      <c r="C106" s="13">
        <v>0.73144638016529484</v>
      </c>
      <c r="D106" s="13">
        <v>0.22557939999999999</v>
      </c>
      <c r="E106" s="13">
        <v>1.3890000000000001E-2</v>
      </c>
      <c r="F106" s="13">
        <v>0.60015859999999999</v>
      </c>
      <c r="G106" s="13">
        <v>0.3299256198347118</v>
      </c>
      <c r="H106" s="36">
        <v>1.8270000000000064</v>
      </c>
      <c r="I106" s="13">
        <v>0.67669925537190601</v>
      </c>
      <c r="J106" s="13">
        <v>0.22108940000000002</v>
      </c>
      <c r="K106" s="13">
        <v>1.1970000000000001E-2</v>
      </c>
      <c r="L106" s="13">
        <v>0.60015869999999993</v>
      </c>
      <c r="M106" s="13">
        <v>0.31708264462810032</v>
      </c>
    </row>
    <row r="107" spans="1:13" x14ac:dyDescent="0.3">
      <c r="A107" s="17">
        <v>45395</v>
      </c>
      <c r="B107" s="36">
        <v>1.8690000000000067</v>
      </c>
      <c r="C107" s="13">
        <v>0.70500009917355921</v>
      </c>
      <c r="D107" s="13">
        <v>0.22557939999999999</v>
      </c>
      <c r="E107" s="13">
        <v>1.3890000000000001E-2</v>
      </c>
      <c r="F107" s="13">
        <v>0.60015859999999999</v>
      </c>
      <c r="G107" s="13">
        <v>0.3243719008264474</v>
      </c>
      <c r="H107" s="36">
        <v>1.8270000000000064</v>
      </c>
      <c r="I107" s="13">
        <v>0.67669925537190601</v>
      </c>
      <c r="J107" s="13">
        <v>0.22108940000000002</v>
      </c>
      <c r="K107" s="13">
        <v>1.1970000000000001E-2</v>
      </c>
      <c r="L107" s="13">
        <v>0.60015869999999993</v>
      </c>
      <c r="M107" s="13">
        <v>0.31708264462810032</v>
      </c>
    </row>
    <row r="108" spans="1:13" x14ac:dyDescent="0.3">
      <c r="A108" s="17">
        <v>45396</v>
      </c>
      <c r="B108" s="36">
        <v>1.8690000000000067</v>
      </c>
      <c r="C108" s="13">
        <v>0.70500009917355921</v>
      </c>
      <c r="D108" s="13">
        <v>0.22557939999999999</v>
      </c>
      <c r="E108" s="13">
        <v>1.3890000000000001E-2</v>
      </c>
      <c r="F108" s="13">
        <v>0.60015859999999999</v>
      </c>
      <c r="G108" s="13">
        <v>0.3243719008264474</v>
      </c>
      <c r="H108" s="36">
        <v>1.8270000000000064</v>
      </c>
      <c r="I108" s="13">
        <v>0.67669925537190601</v>
      </c>
      <c r="J108" s="13">
        <v>0.22108940000000002</v>
      </c>
      <c r="K108" s="13">
        <v>1.1970000000000001E-2</v>
      </c>
      <c r="L108" s="13">
        <v>0.60015869999999993</v>
      </c>
      <c r="M108" s="13">
        <v>0.31708264462810032</v>
      </c>
    </row>
    <row r="109" spans="1:13" x14ac:dyDescent="0.3">
      <c r="A109" s="17">
        <v>45397</v>
      </c>
      <c r="B109" s="36">
        <v>1.8690000000000067</v>
      </c>
      <c r="C109" s="13">
        <v>0.70500009917355921</v>
      </c>
      <c r="D109" s="13">
        <v>0.22557939999999999</v>
      </c>
      <c r="E109" s="13">
        <v>1.3890000000000001E-2</v>
      </c>
      <c r="F109" s="13">
        <v>0.60015859999999999</v>
      </c>
      <c r="G109" s="13">
        <v>0.3243719008264474</v>
      </c>
      <c r="H109" s="36">
        <v>1.8270000000000064</v>
      </c>
      <c r="I109" s="13">
        <v>0.67669925537190601</v>
      </c>
      <c r="J109" s="13">
        <v>0.22108940000000002</v>
      </c>
      <c r="K109" s="13">
        <v>1.1970000000000001E-2</v>
      </c>
      <c r="L109" s="13">
        <v>0.60015869999999993</v>
      </c>
      <c r="M109" s="13">
        <v>0.31708264462810032</v>
      </c>
    </row>
    <row r="110" spans="1:13" x14ac:dyDescent="0.3">
      <c r="A110" s="17">
        <v>45398</v>
      </c>
      <c r="B110" s="36">
        <v>1.8690000000000067</v>
      </c>
      <c r="C110" s="13">
        <v>0.70500009917355921</v>
      </c>
      <c r="D110" s="13">
        <v>0.22557939999999999</v>
      </c>
      <c r="E110" s="13">
        <v>1.3890000000000001E-2</v>
      </c>
      <c r="F110" s="13">
        <v>0.60015859999999999</v>
      </c>
      <c r="G110" s="13">
        <v>0.3243719008264474</v>
      </c>
      <c r="H110" s="36">
        <v>1.8270000000000064</v>
      </c>
      <c r="I110" s="13">
        <v>0.67669925537190601</v>
      </c>
      <c r="J110" s="13">
        <v>0.22108940000000002</v>
      </c>
      <c r="K110" s="13">
        <v>1.1970000000000001E-2</v>
      </c>
      <c r="L110" s="13">
        <v>0.60015869999999993</v>
      </c>
      <c r="M110" s="13">
        <v>0.31708264462810032</v>
      </c>
    </row>
    <row r="111" spans="1:13" x14ac:dyDescent="0.3">
      <c r="A111" s="17">
        <v>45399</v>
      </c>
      <c r="B111" s="36">
        <v>1.8690000000000067</v>
      </c>
      <c r="C111" s="13">
        <v>0.70500009917355921</v>
      </c>
      <c r="D111" s="13">
        <v>0.22557939999999999</v>
      </c>
      <c r="E111" s="13">
        <v>1.3890000000000001E-2</v>
      </c>
      <c r="F111" s="13">
        <v>0.60015859999999999</v>
      </c>
      <c r="G111" s="13">
        <v>0.3243719008264474</v>
      </c>
      <c r="H111" s="36">
        <v>1.8270000000000064</v>
      </c>
      <c r="I111" s="13">
        <v>0.67669925537190601</v>
      </c>
      <c r="J111" s="13">
        <v>0.22108940000000002</v>
      </c>
      <c r="K111" s="13">
        <v>1.1970000000000001E-2</v>
      </c>
      <c r="L111" s="13">
        <v>0.60015869999999993</v>
      </c>
      <c r="M111" s="13">
        <v>0.31708264462810032</v>
      </c>
    </row>
    <row r="112" spans="1:13" x14ac:dyDescent="0.3">
      <c r="A112" s="17">
        <v>45400</v>
      </c>
      <c r="B112" s="36">
        <v>1.8690000000000067</v>
      </c>
      <c r="C112" s="13">
        <v>0.70500009917355921</v>
      </c>
      <c r="D112" s="13">
        <v>0.22557939999999999</v>
      </c>
      <c r="E112" s="13">
        <v>1.3890000000000001E-2</v>
      </c>
      <c r="F112" s="13">
        <v>0.60015859999999999</v>
      </c>
      <c r="G112" s="13">
        <v>0.3243719008264474</v>
      </c>
      <c r="H112" s="36">
        <v>1.8580000000000068</v>
      </c>
      <c r="I112" s="13">
        <v>0.70231909008265014</v>
      </c>
      <c r="J112" s="13">
        <v>0.22108940000000002</v>
      </c>
      <c r="K112" s="13">
        <v>1.1970000000000001E-2</v>
      </c>
      <c r="L112" s="13">
        <v>0.60015869999999993</v>
      </c>
      <c r="M112" s="13">
        <v>0.32246280991735654</v>
      </c>
    </row>
    <row r="113" spans="1:13" x14ac:dyDescent="0.3">
      <c r="A113" s="17">
        <v>45401</v>
      </c>
      <c r="B113" s="36">
        <v>1.8690000000000067</v>
      </c>
      <c r="C113" s="13">
        <v>0.70500009917355921</v>
      </c>
      <c r="D113" s="13">
        <v>0.22557939999999999</v>
      </c>
      <c r="E113" s="13">
        <v>1.3890000000000001E-2</v>
      </c>
      <c r="F113" s="13">
        <v>0.60015859999999999</v>
      </c>
      <c r="G113" s="13">
        <v>0.3243719008264474</v>
      </c>
      <c r="H113" s="36">
        <v>1.8580000000000068</v>
      </c>
      <c r="I113" s="13">
        <v>0.70231909008265014</v>
      </c>
      <c r="J113" s="13">
        <v>0.22108940000000002</v>
      </c>
      <c r="K113" s="13">
        <v>1.1970000000000001E-2</v>
      </c>
      <c r="L113" s="13">
        <v>0.60015869999999993</v>
      </c>
      <c r="M113" s="13">
        <v>0.32246280991735654</v>
      </c>
    </row>
    <row r="114" spans="1:13" x14ac:dyDescent="0.3">
      <c r="A114" s="17">
        <v>45402</v>
      </c>
      <c r="B114" s="36">
        <v>1.8690000000000067</v>
      </c>
      <c r="C114" s="13">
        <v>0.70500009917355921</v>
      </c>
      <c r="D114" s="13">
        <v>0.22557939999999999</v>
      </c>
      <c r="E114" s="13">
        <v>1.3890000000000001E-2</v>
      </c>
      <c r="F114" s="13">
        <v>0.60015859999999999</v>
      </c>
      <c r="G114" s="13">
        <v>0.3243719008264474</v>
      </c>
      <c r="H114" s="36">
        <v>1.8580000000000068</v>
      </c>
      <c r="I114" s="13">
        <v>0.70231909008265014</v>
      </c>
      <c r="J114" s="13">
        <v>0.22108940000000002</v>
      </c>
      <c r="K114" s="13">
        <v>1.1970000000000001E-2</v>
      </c>
      <c r="L114" s="13">
        <v>0.60015869999999993</v>
      </c>
      <c r="M114" s="13">
        <v>0.32246280991735654</v>
      </c>
    </row>
    <row r="115" spans="1:13" x14ac:dyDescent="0.3">
      <c r="A115" s="17">
        <v>45403</v>
      </c>
      <c r="B115" s="36">
        <v>1.8690000000000067</v>
      </c>
      <c r="C115" s="13">
        <v>0.70500009917355921</v>
      </c>
      <c r="D115" s="13">
        <v>0.22557939999999999</v>
      </c>
      <c r="E115" s="13">
        <v>1.3890000000000001E-2</v>
      </c>
      <c r="F115" s="13">
        <v>0.60015859999999999</v>
      </c>
      <c r="G115" s="13">
        <v>0.3243719008264474</v>
      </c>
      <c r="H115" s="36">
        <v>1.8580000000000068</v>
      </c>
      <c r="I115" s="13">
        <v>0.70231909008265014</v>
      </c>
      <c r="J115" s="13">
        <v>0.22108940000000002</v>
      </c>
      <c r="K115" s="13">
        <v>1.1970000000000001E-2</v>
      </c>
      <c r="L115" s="13">
        <v>0.60015869999999993</v>
      </c>
      <c r="M115" s="13">
        <v>0.32246280991735654</v>
      </c>
    </row>
    <row r="116" spans="1:13" x14ac:dyDescent="0.3">
      <c r="A116" s="17">
        <v>45404</v>
      </c>
      <c r="B116" s="36">
        <v>1.8690000000000067</v>
      </c>
      <c r="C116" s="13">
        <v>0.70500009917355921</v>
      </c>
      <c r="D116" s="13">
        <v>0.22557939999999999</v>
      </c>
      <c r="E116" s="13">
        <v>1.3890000000000001E-2</v>
      </c>
      <c r="F116" s="13">
        <v>0.60015859999999999</v>
      </c>
      <c r="G116" s="13">
        <v>0.3243719008264474</v>
      </c>
      <c r="H116" s="36">
        <v>1.8580000000000068</v>
      </c>
      <c r="I116" s="13">
        <v>0.70231909008265014</v>
      </c>
      <c r="J116" s="13">
        <v>0.22108940000000002</v>
      </c>
      <c r="K116" s="13">
        <v>1.1970000000000001E-2</v>
      </c>
      <c r="L116" s="13">
        <v>0.60015869999999993</v>
      </c>
      <c r="M116" s="13">
        <v>0.32246280991735654</v>
      </c>
    </row>
    <row r="117" spans="1:13" x14ac:dyDescent="0.3">
      <c r="A117" s="17">
        <v>45405</v>
      </c>
      <c r="B117" s="36">
        <v>1.8280000000000065</v>
      </c>
      <c r="C117" s="13">
        <v>0.67111580165289808</v>
      </c>
      <c r="D117" s="13">
        <v>0.22557939999999999</v>
      </c>
      <c r="E117" s="13">
        <v>1.3890000000000001E-2</v>
      </c>
      <c r="F117" s="13">
        <v>0.60015859999999999</v>
      </c>
      <c r="G117" s="13">
        <v>0.3172561983471085</v>
      </c>
      <c r="H117" s="36">
        <v>1.8580000000000068</v>
      </c>
      <c r="I117" s="13">
        <v>0.70231909008265014</v>
      </c>
      <c r="J117" s="13">
        <v>0.22108940000000002</v>
      </c>
      <c r="K117" s="13">
        <v>1.1970000000000001E-2</v>
      </c>
      <c r="L117" s="13">
        <v>0.60015869999999993</v>
      </c>
      <c r="M117" s="13">
        <v>0.32246280991735654</v>
      </c>
    </row>
    <row r="118" spans="1:13" x14ac:dyDescent="0.3">
      <c r="A118" s="17">
        <v>45406</v>
      </c>
      <c r="B118" s="36">
        <v>1.8280000000000065</v>
      </c>
      <c r="C118" s="13">
        <v>0.67111580165289808</v>
      </c>
      <c r="D118" s="13">
        <v>0.22557939999999999</v>
      </c>
      <c r="E118" s="13">
        <v>1.3890000000000001E-2</v>
      </c>
      <c r="F118" s="13">
        <v>0.60015859999999999</v>
      </c>
      <c r="G118" s="13">
        <v>0.3172561983471085</v>
      </c>
      <c r="H118" s="36">
        <v>1.8270000000000064</v>
      </c>
      <c r="I118" s="13">
        <v>0.67669925537190601</v>
      </c>
      <c r="J118" s="13">
        <v>0.22108940000000002</v>
      </c>
      <c r="K118" s="13">
        <v>1.1970000000000001E-2</v>
      </c>
      <c r="L118" s="13">
        <v>0.60015869999999993</v>
      </c>
      <c r="M118" s="13">
        <v>0.31708264462810032</v>
      </c>
    </row>
    <row r="119" spans="1:13" x14ac:dyDescent="0.3">
      <c r="A119" s="17">
        <v>45407</v>
      </c>
      <c r="B119">
        <v>1.8280000000000065</v>
      </c>
      <c r="C119" s="13">
        <v>0.67111580165289808</v>
      </c>
      <c r="D119" s="13">
        <v>0.22557939999999999</v>
      </c>
      <c r="E119" s="13">
        <v>1.3890000000000001E-2</v>
      </c>
      <c r="F119" s="13">
        <v>0.60015859999999999</v>
      </c>
      <c r="G119" s="13">
        <v>0.3172561983471085</v>
      </c>
      <c r="H119">
        <v>1.8270000000000064</v>
      </c>
      <c r="I119" s="13">
        <v>0.67669925537190601</v>
      </c>
      <c r="J119" s="13">
        <v>0.22108940000000002</v>
      </c>
      <c r="K119" s="13">
        <v>1.1970000000000001E-2</v>
      </c>
      <c r="L119" s="13">
        <v>0.60015869999999993</v>
      </c>
      <c r="M119" s="13">
        <v>0.31708264462810032</v>
      </c>
    </row>
    <row r="120" spans="1:13" x14ac:dyDescent="0.3">
      <c r="A120" s="17">
        <v>45408</v>
      </c>
      <c r="B120">
        <v>1.8280000000000065</v>
      </c>
      <c r="C120" s="13">
        <v>0.67111580165289808</v>
      </c>
      <c r="D120" s="13">
        <v>0.22557939999999999</v>
      </c>
      <c r="E120" s="13">
        <v>1.3890000000000001E-2</v>
      </c>
      <c r="F120" s="13">
        <v>0.60015859999999999</v>
      </c>
      <c r="G120" s="13">
        <v>0.3172561983471085</v>
      </c>
      <c r="H120">
        <v>1.8270000000000064</v>
      </c>
      <c r="I120" s="13">
        <v>0.67669925537190601</v>
      </c>
      <c r="J120" s="13">
        <v>0.22108940000000002</v>
      </c>
      <c r="K120" s="13">
        <v>1.1970000000000001E-2</v>
      </c>
      <c r="L120" s="13">
        <v>0.60015869999999993</v>
      </c>
      <c r="M120" s="13">
        <v>0.31708264462810032</v>
      </c>
    </row>
    <row r="121" spans="1:13" x14ac:dyDescent="0.3">
      <c r="A121" s="17">
        <v>45409</v>
      </c>
      <c r="B121">
        <v>1.8280000000000065</v>
      </c>
      <c r="C121" s="13">
        <v>0.67111580165289808</v>
      </c>
      <c r="D121" s="13">
        <v>0.22557939999999999</v>
      </c>
      <c r="E121" s="13">
        <v>1.3890000000000001E-2</v>
      </c>
      <c r="F121" s="13">
        <v>0.60015859999999999</v>
      </c>
      <c r="G121" s="13">
        <v>0.3172561983471085</v>
      </c>
      <c r="H121">
        <v>1.8270000000000064</v>
      </c>
      <c r="I121" s="13">
        <v>0.67669925537190601</v>
      </c>
      <c r="J121" s="13">
        <v>0.22108940000000002</v>
      </c>
      <c r="K121" s="13">
        <v>1.1970000000000001E-2</v>
      </c>
      <c r="L121" s="13">
        <v>0.60015869999999993</v>
      </c>
      <c r="M121" s="13">
        <v>0.31708264462810032</v>
      </c>
    </row>
    <row r="122" spans="1:13" x14ac:dyDescent="0.3">
      <c r="A122" s="17">
        <v>45410</v>
      </c>
      <c r="B122">
        <v>1.8280000000000065</v>
      </c>
      <c r="C122" s="13">
        <v>0.67111580165289808</v>
      </c>
      <c r="D122" s="13">
        <v>0.22557939999999999</v>
      </c>
      <c r="E122" s="13">
        <v>1.3890000000000001E-2</v>
      </c>
      <c r="F122" s="13">
        <v>0.60015859999999999</v>
      </c>
      <c r="G122" s="13">
        <v>0.3172561983471085</v>
      </c>
      <c r="H122">
        <v>1.8270000000000064</v>
      </c>
      <c r="I122" s="13">
        <v>0.67669925537190601</v>
      </c>
      <c r="J122" s="13">
        <v>0.22108940000000002</v>
      </c>
      <c r="K122" s="13">
        <v>1.1970000000000001E-2</v>
      </c>
      <c r="L122" s="13">
        <v>0.60015869999999993</v>
      </c>
      <c r="M122" s="13">
        <v>0.31708264462810032</v>
      </c>
    </row>
    <row r="123" spans="1:13" x14ac:dyDescent="0.3">
      <c r="A123" s="17">
        <v>45411</v>
      </c>
      <c r="B123">
        <v>1.8280000000000065</v>
      </c>
      <c r="C123" s="13">
        <v>0.67111580165289808</v>
      </c>
      <c r="D123" s="13">
        <v>0.22557939999999999</v>
      </c>
      <c r="E123" s="13">
        <v>1.3890000000000001E-2</v>
      </c>
      <c r="F123" s="13">
        <v>0.60015859999999999</v>
      </c>
      <c r="G123" s="13">
        <v>0.3172561983471085</v>
      </c>
      <c r="H123">
        <v>1.8270000000000064</v>
      </c>
      <c r="I123" s="13">
        <v>0.67669925537190601</v>
      </c>
      <c r="J123" s="13">
        <v>0.22108940000000002</v>
      </c>
      <c r="K123" s="13">
        <v>1.1970000000000001E-2</v>
      </c>
      <c r="L123" s="13">
        <v>0.60015869999999993</v>
      </c>
      <c r="M123" s="13">
        <v>0.31708264462810032</v>
      </c>
    </row>
    <row r="124" spans="1:13" x14ac:dyDescent="0.3">
      <c r="A124" s="17">
        <v>45412</v>
      </c>
      <c r="B124">
        <v>1.8280000000000065</v>
      </c>
      <c r="C124" s="13">
        <v>0.67111580165289808</v>
      </c>
      <c r="D124" s="13">
        <v>0.22557939999999999</v>
      </c>
      <c r="E124" s="13">
        <v>1.3890000000000001E-2</v>
      </c>
      <c r="F124" s="13">
        <v>0.60015859999999999</v>
      </c>
      <c r="G124" s="13">
        <v>0.3172561983471085</v>
      </c>
      <c r="H124">
        <v>1.8270000000000064</v>
      </c>
      <c r="I124" s="13">
        <v>0.67669925537190601</v>
      </c>
      <c r="J124" s="13">
        <v>0.22108940000000002</v>
      </c>
      <c r="K124" s="13">
        <v>1.1970000000000001E-2</v>
      </c>
      <c r="L124" s="13">
        <v>0.60015869999999993</v>
      </c>
      <c r="M124" s="13">
        <v>0.31708264462810032</v>
      </c>
    </row>
    <row r="125" spans="1:13" x14ac:dyDescent="0.3">
      <c r="A125" s="17">
        <v>45413</v>
      </c>
      <c r="B125">
        <v>1.8220000000000065</v>
      </c>
      <c r="C125" s="13">
        <v>0.6661571239669476</v>
      </c>
      <c r="D125" s="13">
        <v>0.22557939999999999</v>
      </c>
      <c r="E125" s="13">
        <v>1.3890000000000001E-2</v>
      </c>
      <c r="F125" s="13">
        <v>0.60015859999999999</v>
      </c>
      <c r="G125" s="13">
        <v>0.31621487603305898</v>
      </c>
      <c r="H125">
        <v>1.8270000000000064</v>
      </c>
      <c r="I125" s="13">
        <v>0.67669925537190601</v>
      </c>
      <c r="J125" s="13">
        <v>0.22108940000000002</v>
      </c>
      <c r="K125" s="13">
        <v>1.1970000000000001E-2</v>
      </c>
      <c r="L125" s="13">
        <v>0.60015869999999993</v>
      </c>
      <c r="M125" s="13">
        <v>0.31708264462810032</v>
      </c>
    </row>
    <row r="126" spans="1:13" x14ac:dyDescent="0.3">
      <c r="A126" s="17">
        <v>45414</v>
      </c>
      <c r="B126">
        <v>1.8220000000000065</v>
      </c>
      <c r="C126" s="13">
        <v>0.6661571239669476</v>
      </c>
      <c r="D126" s="13">
        <v>0.22557939999999999</v>
      </c>
      <c r="E126" s="13">
        <v>1.3890000000000001E-2</v>
      </c>
      <c r="F126" s="13">
        <v>0.60015859999999999</v>
      </c>
      <c r="G126" s="13">
        <v>0.31621487603305898</v>
      </c>
      <c r="H126">
        <v>1.8270000000000064</v>
      </c>
      <c r="I126" s="13">
        <v>0.67669925537190601</v>
      </c>
      <c r="J126" s="13">
        <v>0.22108940000000002</v>
      </c>
      <c r="K126" s="13">
        <v>1.1970000000000001E-2</v>
      </c>
      <c r="L126" s="13">
        <v>0.60015869999999993</v>
      </c>
      <c r="M126" s="13">
        <v>0.31708264462810032</v>
      </c>
    </row>
    <row r="127" spans="1:13" x14ac:dyDescent="0.3">
      <c r="A127" s="17">
        <v>45415</v>
      </c>
      <c r="B127">
        <v>1.8220000000000065</v>
      </c>
      <c r="C127" s="13">
        <v>0.6661571239669476</v>
      </c>
      <c r="D127" s="13">
        <v>0.22557939999999999</v>
      </c>
      <c r="E127" s="13">
        <v>1.3890000000000001E-2</v>
      </c>
      <c r="F127" s="13">
        <v>0.60015859999999999</v>
      </c>
      <c r="G127" s="13">
        <v>0.31621487603305898</v>
      </c>
      <c r="H127">
        <v>1.8270000000000064</v>
      </c>
      <c r="I127" s="13">
        <v>0.67669925537190601</v>
      </c>
      <c r="J127" s="13">
        <v>0.22108940000000002</v>
      </c>
      <c r="K127" s="13">
        <v>1.1970000000000001E-2</v>
      </c>
      <c r="L127" s="13">
        <v>0.60015869999999993</v>
      </c>
      <c r="M127" s="13">
        <v>0.31708264462810032</v>
      </c>
    </row>
    <row r="128" spans="1:13" x14ac:dyDescent="0.3">
      <c r="A128" s="17">
        <v>45416</v>
      </c>
      <c r="B128">
        <v>1.8220000000000065</v>
      </c>
      <c r="C128" s="13">
        <v>0.6661571239669476</v>
      </c>
      <c r="D128" s="13">
        <v>0.22557939999999999</v>
      </c>
      <c r="E128" s="13">
        <v>1.3890000000000001E-2</v>
      </c>
      <c r="F128" s="13">
        <v>0.60015859999999999</v>
      </c>
      <c r="G128" s="13">
        <v>0.31621487603305898</v>
      </c>
      <c r="H128">
        <v>1.8270000000000064</v>
      </c>
      <c r="I128" s="13">
        <v>0.67669925537190601</v>
      </c>
      <c r="J128" s="13">
        <v>0.22108940000000002</v>
      </c>
      <c r="K128" s="13">
        <v>1.1970000000000001E-2</v>
      </c>
      <c r="L128" s="13">
        <v>0.60015869999999993</v>
      </c>
      <c r="M128" s="13">
        <v>0.31708264462810032</v>
      </c>
    </row>
    <row r="129" spans="1:13" x14ac:dyDescent="0.3">
      <c r="A129" s="17">
        <v>45417</v>
      </c>
      <c r="B129">
        <v>1.8220000000000065</v>
      </c>
      <c r="C129" s="13">
        <v>0.6661571239669476</v>
      </c>
      <c r="D129" s="13">
        <v>0.22557939999999999</v>
      </c>
      <c r="E129" s="13">
        <v>1.3890000000000001E-2</v>
      </c>
      <c r="F129" s="13">
        <v>0.60015859999999999</v>
      </c>
      <c r="G129" s="13">
        <v>0.31621487603305898</v>
      </c>
      <c r="H129">
        <v>1.8270000000000064</v>
      </c>
      <c r="I129" s="13">
        <v>0.67669925537190601</v>
      </c>
      <c r="J129" s="13">
        <v>0.22108940000000002</v>
      </c>
      <c r="K129" s="13">
        <v>1.1970000000000001E-2</v>
      </c>
      <c r="L129" s="13">
        <v>0.60015869999999993</v>
      </c>
      <c r="M129" s="13">
        <v>0.31708264462810032</v>
      </c>
    </row>
    <row r="130" spans="1:13" x14ac:dyDescent="0.3">
      <c r="A130" s="17">
        <v>45418</v>
      </c>
      <c r="B130">
        <v>1.8220000000000065</v>
      </c>
      <c r="C130" s="13">
        <v>0.6661571239669476</v>
      </c>
      <c r="D130" s="13">
        <v>0.22557939999999999</v>
      </c>
      <c r="E130" s="13">
        <v>1.3890000000000001E-2</v>
      </c>
      <c r="F130" s="13">
        <v>0.60015859999999999</v>
      </c>
      <c r="G130" s="13">
        <v>0.31621487603305898</v>
      </c>
      <c r="H130">
        <v>1.8270000000000064</v>
      </c>
      <c r="I130" s="13">
        <v>0.67669925537190601</v>
      </c>
      <c r="J130" s="13">
        <v>0.22108940000000002</v>
      </c>
      <c r="K130" s="13">
        <v>1.1970000000000001E-2</v>
      </c>
      <c r="L130" s="13">
        <v>0.60015869999999993</v>
      </c>
      <c r="M130" s="13">
        <v>0.31708264462810032</v>
      </c>
    </row>
    <row r="131" spans="1:13" x14ac:dyDescent="0.3">
      <c r="A131" s="17">
        <v>45419</v>
      </c>
      <c r="B131">
        <v>1.7890000000000064</v>
      </c>
      <c r="C131" s="13">
        <v>0.63888439669422026</v>
      </c>
      <c r="D131" s="13">
        <v>0.22557939999999999</v>
      </c>
      <c r="E131" s="13">
        <v>1.3890000000000001E-2</v>
      </c>
      <c r="F131" s="13">
        <v>0.60015859999999999</v>
      </c>
      <c r="G131" s="13">
        <v>0.31048760330578618</v>
      </c>
      <c r="H131">
        <v>1.8270000000000064</v>
      </c>
      <c r="I131" s="13">
        <v>0.67669925537190601</v>
      </c>
      <c r="J131" s="13">
        <v>0.22108940000000002</v>
      </c>
      <c r="K131" s="13">
        <v>1.1970000000000001E-2</v>
      </c>
      <c r="L131" s="13">
        <v>0.60015869999999993</v>
      </c>
      <c r="M131" s="13">
        <v>0.31708264462810032</v>
      </c>
    </row>
    <row r="132" spans="1:13" x14ac:dyDescent="0.3">
      <c r="A132" s="17">
        <v>45420</v>
      </c>
      <c r="B132">
        <v>1.7890000000000064</v>
      </c>
      <c r="C132" s="13">
        <v>0.63888439669422026</v>
      </c>
      <c r="D132" s="13">
        <v>0.22557939999999999</v>
      </c>
      <c r="E132" s="13">
        <v>1.3890000000000001E-2</v>
      </c>
      <c r="F132" s="13">
        <v>0.60015859999999999</v>
      </c>
      <c r="G132" s="13">
        <v>0.31048760330578618</v>
      </c>
      <c r="H132">
        <v>1.7930000000000064</v>
      </c>
      <c r="I132" s="13">
        <v>0.64860008181818696</v>
      </c>
      <c r="J132" s="13">
        <v>0.22108940000000002</v>
      </c>
      <c r="K132" s="13">
        <v>1.1970000000000001E-2</v>
      </c>
      <c r="L132" s="13">
        <v>0.60015869999999993</v>
      </c>
      <c r="M132" s="13">
        <v>0.31118181818181934</v>
      </c>
    </row>
    <row r="133" spans="1:13" x14ac:dyDescent="0.3">
      <c r="A133" s="17">
        <v>45421</v>
      </c>
      <c r="B133">
        <v>1.7890000000000064</v>
      </c>
      <c r="C133" s="13">
        <v>0.63888439669422026</v>
      </c>
      <c r="D133" s="13">
        <v>0.22557939999999999</v>
      </c>
      <c r="E133" s="13">
        <v>1.3890000000000001E-2</v>
      </c>
      <c r="F133" s="13">
        <v>0.60015859999999999</v>
      </c>
      <c r="G133" s="13">
        <v>0.31048760330578618</v>
      </c>
      <c r="H133">
        <v>1.7930000000000064</v>
      </c>
      <c r="I133" s="13">
        <v>0.64860008181818696</v>
      </c>
      <c r="J133" s="13">
        <v>0.22108940000000002</v>
      </c>
      <c r="K133" s="13">
        <v>1.1970000000000001E-2</v>
      </c>
      <c r="L133" s="13">
        <v>0.60015869999999993</v>
      </c>
      <c r="M133" s="13">
        <v>0.31118181818181934</v>
      </c>
    </row>
    <row r="134" spans="1:13" x14ac:dyDescent="0.3">
      <c r="A134" s="17">
        <v>45422</v>
      </c>
      <c r="B134">
        <v>1.7890000000000064</v>
      </c>
      <c r="C134" s="13">
        <v>0.63888439669422026</v>
      </c>
      <c r="D134" s="13">
        <v>0.22557939999999999</v>
      </c>
      <c r="E134" s="13">
        <v>1.3890000000000001E-2</v>
      </c>
      <c r="F134" s="13">
        <v>0.60015859999999999</v>
      </c>
      <c r="G134" s="13">
        <v>0.31048760330578618</v>
      </c>
      <c r="H134">
        <v>1.7930000000000064</v>
      </c>
      <c r="I134" s="13">
        <v>0.64860008181818696</v>
      </c>
      <c r="J134" s="13">
        <v>0.22108940000000002</v>
      </c>
      <c r="K134" s="13">
        <v>1.1970000000000001E-2</v>
      </c>
      <c r="L134" s="13">
        <v>0.60015869999999993</v>
      </c>
      <c r="M134" s="13">
        <v>0.31118181818181934</v>
      </c>
    </row>
    <row r="135" spans="1:13" x14ac:dyDescent="0.3">
      <c r="A135" s="17">
        <v>45423</v>
      </c>
      <c r="B135">
        <v>1.7890000000000064</v>
      </c>
      <c r="C135" s="13">
        <v>0.63888439669422026</v>
      </c>
      <c r="D135" s="13">
        <v>0.22557939999999999</v>
      </c>
      <c r="E135" s="13">
        <v>1.3890000000000001E-2</v>
      </c>
      <c r="F135" s="13">
        <v>0.60015859999999999</v>
      </c>
      <c r="G135" s="13">
        <v>0.31048760330578618</v>
      </c>
      <c r="H135">
        <v>1.7930000000000064</v>
      </c>
      <c r="I135" s="13">
        <v>0.64860008181818696</v>
      </c>
      <c r="J135" s="13">
        <v>0.22108940000000002</v>
      </c>
      <c r="K135" s="13">
        <v>1.1970000000000001E-2</v>
      </c>
      <c r="L135" s="13">
        <v>0.60015869999999993</v>
      </c>
      <c r="M135" s="13">
        <v>0.31118181818181934</v>
      </c>
    </row>
    <row r="136" spans="1:13" x14ac:dyDescent="0.3">
      <c r="A136" s="17">
        <v>45424</v>
      </c>
      <c r="B136">
        <v>1.7890000000000064</v>
      </c>
      <c r="C136" s="13">
        <v>0.63888439669422026</v>
      </c>
      <c r="D136" s="13">
        <v>0.22557939999999999</v>
      </c>
      <c r="E136" s="13">
        <v>1.3890000000000001E-2</v>
      </c>
      <c r="F136" s="13">
        <v>0.60015859999999999</v>
      </c>
      <c r="G136" s="13">
        <v>0.31048760330578618</v>
      </c>
      <c r="H136">
        <v>1.7930000000000064</v>
      </c>
      <c r="I136" s="13">
        <v>0.64860008181818696</v>
      </c>
      <c r="J136" s="13">
        <v>0.22108940000000002</v>
      </c>
      <c r="K136" s="13">
        <v>1.1970000000000001E-2</v>
      </c>
      <c r="L136" s="13">
        <v>0.60015869999999993</v>
      </c>
      <c r="M136" s="13">
        <v>0.31118181818181934</v>
      </c>
    </row>
    <row r="137" spans="1:13" x14ac:dyDescent="0.3">
      <c r="A137" s="17">
        <v>45425</v>
      </c>
      <c r="B137">
        <v>1.7890000000000064</v>
      </c>
      <c r="C137" s="13">
        <v>0.63888439669422026</v>
      </c>
      <c r="D137" s="13">
        <v>0.22557939999999999</v>
      </c>
      <c r="E137" s="13">
        <v>1.3890000000000001E-2</v>
      </c>
      <c r="F137" s="13">
        <v>0.60015859999999999</v>
      </c>
      <c r="G137" s="13">
        <v>0.31048760330578618</v>
      </c>
      <c r="H137">
        <v>1.7930000000000064</v>
      </c>
      <c r="I137" s="13">
        <v>0.64860008181818696</v>
      </c>
      <c r="J137" s="13">
        <v>0.22108940000000002</v>
      </c>
      <c r="K137" s="13">
        <v>1.1970000000000001E-2</v>
      </c>
      <c r="L137" s="13">
        <v>0.60015869999999993</v>
      </c>
      <c r="M137" s="13">
        <v>0.31118181818181934</v>
      </c>
    </row>
    <row r="138" spans="1:13" x14ac:dyDescent="0.3">
      <c r="A138" s="17">
        <v>45426</v>
      </c>
      <c r="B138">
        <v>1.7890000000000064</v>
      </c>
      <c r="C138" s="13">
        <v>0.63888439669422026</v>
      </c>
      <c r="D138" s="13">
        <v>0.22557939999999999</v>
      </c>
      <c r="E138" s="13">
        <v>1.3890000000000001E-2</v>
      </c>
      <c r="F138" s="13">
        <v>0.60015859999999999</v>
      </c>
      <c r="G138" s="13">
        <v>0.31048760330578618</v>
      </c>
      <c r="H138">
        <v>1.7930000000000064</v>
      </c>
      <c r="I138" s="13">
        <v>0.64860008181818696</v>
      </c>
      <c r="J138" s="13">
        <v>0.22108940000000002</v>
      </c>
      <c r="K138" s="13">
        <v>1.1970000000000001E-2</v>
      </c>
      <c r="L138" s="13">
        <v>0.60015869999999993</v>
      </c>
      <c r="M138" s="13">
        <v>0.31118181818181934</v>
      </c>
    </row>
    <row r="139" spans="1:13" x14ac:dyDescent="0.3">
      <c r="A139" s="17">
        <v>45427</v>
      </c>
      <c r="B139">
        <v>1.7890000000000064</v>
      </c>
      <c r="C139" s="13">
        <v>0.63888439669422026</v>
      </c>
      <c r="D139" s="13">
        <v>0.22557939999999999</v>
      </c>
      <c r="E139" s="13">
        <v>1.3890000000000001E-2</v>
      </c>
      <c r="F139" s="13">
        <v>0.60015859999999999</v>
      </c>
      <c r="G139" s="13">
        <v>0.31048760330578618</v>
      </c>
      <c r="H139">
        <v>1.7930000000000064</v>
      </c>
      <c r="I139" s="13">
        <v>0.64860008181818696</v>
      </c>
      <c r="J139" s="13">
        <v>0.22108940000000002</v>
      </c>
      <c r="K139" s="13">
        <v>1.1970000000000001E-2</v>
      </c>
      <c r="L139" s="13">
        <v>0.60015869999999993</v>
      </c>
      <c r="M139" s="13">
        <v>0.31118181818181934</v>
      </c>
    </row>
    <row r="140" spans="1:13" x14ac:dyDescent="0.3">
      <c r="A140" s="17">
        <v>45428</v>
      </c>
      <c r="B140">
        <v>1.7890000000000064</v>
      </c>
      <c r="C140" s="13">
        <v>0.63888439669422026</v>
      </c>
      <c r="D140" s="13">
        <v>0.22557939999999999</v>
      </c>
      <c r="E140" s="13">
        <v>1.3890000000000001E-2</v>
      </c>
      <c r="F140" s="13">
        <v>0.60015859999999999</v>
      </c>
      <c r="G140" s="13">
        <v>0.31048760330578618</v>
      </c>
      <c r="H140">
        <v>1.7930000000000064</v>
      </c>
      <c r="I140" s="13">
        <v>0.64860008181818696</v>
      </c>
      <c r="J140" s="13">
        <v>0.22108940000000002</v>
      </c>
      <c r="K140" s="13">
        <v>1.1970000000000001E-2</v>
      </c>
      <c r="L140" s="13">
        <v>0.60015869999999993</v>
      </c>
      <c r="M140" s="13">
        <v>0.31118181818181934</v>
      </c>
    </row>
    <row r="141" spans="1:13" x14ac:dyDescent="0.3">
      <c r="A141" s="17">
        <v>45429</v>
      </c>
      <c r="B141">
        <v>1.7890000000000064</v>
      </c>
      <c r="C141" s="13">
        <v>0.63888439669422026</v>
      </c>
      <c r="D141" s="13">
        <v>0.22557939999999999</v>
      </c>
      <c r="E141" s="13">
        <v>1.3890000000000001E-2</v>
      </c>
      <c r="F141" s="13">
        <v>0.60015859999999999</v>
      </c>
      <c r="G141" s="13">
        <v>0.31048760330578618</v>
      </c>
      <c r="H141">
        <v>1.7630000000000061</v>
      </c>
      <c r="I141" s="13">
        <v>0.62380669338843475</v>
      </c>
      <c r="J141" s="13">
        <v>0.22108940000000002</v>
      </c>
      <c r="K141" s="13">
        <v>1.1970000000000001E-2</v>
      </c>
      <c r="L141" s="13">
        <v>0.60015869999999993</v>
      </c>
      <c r="M141" s="13">
        <v>0.30597520661157129</v>
      </c>
    </row>
    <row r="142" spans="1:13" x14ac:dyDescent="0.3">
      <c r="A142" s="17">
        <v>45430</v>
      </c>
      <c r="B142">
        <v>1.7890000000000064</v>
      </c>
      <c r="C142" s="13">
        <v>0.63888439669422026</v>
      </c>
      <c r="D142" s="13">
        <v>0.22557939999999999</v>
      </c>
      <c r="E142" s="13">
        <v>1.3890000000000001E-2</v>
      </c>
      <c r="F142" s="13">
        <v>0.60015859999999999</v>
      </c>
      <c r="G142" s="13">
        <v>0.31048760330578618</v>
      </c>
      <c r="H142">
        <v>1.7630000000000061</v>
      </c>
      <c r="I142" s="13">
        <v>0.62380669338843475</v>
      </c>
      <c r="J142" s="13">
        <v>0.22108940000000002</v>
      </c>
      <c r="K142" s="13">
        <v>1.1970000000000001E-2</v>
      </c>
      <c r="L142" s="13">
        <v>0.60015869999999993</v>
      </c>
      <c r="M142" s="13">
        <v>0.30597520661157129</v>
      </c>
    </row>
    <row r="143" spans="1:13" x14ac:dyDescent="0.3">
      <c r="A143" s="17">
        <v>45431</v>
      </c>
      <c r="B143">
        <v>1.7890000000000064</v>
      </c>
      <c r="C143" s="13">
        <v>0.63888439669422026</v>
      </c>
      <c r="D143" s="13">
        <v>0.22557939999999999</v>
      </c>
      <c r="E143" s="13">
        <v>1.3890000000000001E-2</v>
      </c>
      <c r="F143" s="13">
        <v>0.60015859999999999</v>
      </c>
      <c r="G143" s="13">
        <v>0.31048760330578618</v>
      </c>
      <c r="H143">
        <v>1.7630000000000061</v>
      </c>
      <c r="I143" s="13">
        <v>0.62380669338843475</v>
      </c>
      <c r="J143" s="13">
        <v>0.22108940000000002</v>
      </c>
      <c r="K143" s="13">
        <v>1.1970000000000001E-2</v>
      </c>
      <c r="L143" s="13">
        <v>0.60015869999999993</v>
      </c>
      <c r="M143" s="13">
        <v>0.30597520661157129</v>
      </c>
    </row>
    <row r="144" spans="1:13" x14ac:dyDescent="0.3">
      <c r="A144" s="17">
        <v>45432</v>
      </c>
      <c r="B144">
        <v>1.7890000000000064</v>
      </c>
      <c r="C144" s="13">
        <v>0.63888439669422026</v>
      </c>
      <c r="D144" s="13">
        <v>0.22557939999999999</v>
      </c>
      <c r="E144" s="13">
        <v>1.3890000000000001E-2</v>
      </c>
      <c r="F144" s="13">
        <v>0.60015859999999999</v>
      </c>
      <c r="G144" s="13">
        <v>0.31048760330578618</v>
      </c>
      <c r="H144">
        <v>1.7630000000000061</v>
      </c>
      <c r="I144" s="13">
        <v>0.62380669338843475</v>
      </c>
      <c r="J144" s="13">
        <v>0.22108940000000002</v>
      </c>
      <c r="K144" s="13">
        <v>1.1970000000000001E-2</v>
      </c>
      <c r="L144" s="13">
        <v>0.60015869999999993</v>
      </c>
      <c r="M144" s="13">
        <v>0.30597520661157129</v>
      </c>
    </row>
    <row r="145" spans="1:13" x14ac:dyDescent="0.3">
      <c r="A145" s="17">
        <v>45433</v>
      </c>
      <c r="B145">
        <v>1.7890000000000064</v>
      </c>
      <c r="C145" s="13">
        <v>0.63888439669422026</v>
      </c>
      <c r="D145" s="13">
        <v>0.22557939999999999</v>
      </c>
      <c r="E145" s="13">
        <v>1.3890000000000001E-2</v>
      </c>
      <c r="F145" s="13">
        <v>0.60015859999999999</v>
      </c>
      <c r="G145" s="13">
        <v>0.31048760330578618</v>
      </c>
      <c r="H145">
        <v>1.7630000000000061</v>
      </c>
      <c r="I145" s="13">
        <v>0.62380669338843475</v>
      </c>
      <c r="J145" s="13">
        <v>0.22108940000000002</v>
      </c>
      <c r="K145" s="13">
        <v>1.1970000000000001E-2</v>
      </c>
      <c r="L145" s="13">
        <v>0.60015869999999993</v>
      </c>
      <c r="M145" s="13">
        <v>0.30597520661157129</v>
      </c>
    </row>
    <row r="146" spans="1:13" x14ac:dyDescent="0.3">
      <c r="A146" s="17">
        <v>45434</v>
      </c>
      <c r="B146">
        <v>1.7890000000000064</v>
      </c>
      <c r="C146" s="13">
        <v>0.63888439669422026</v>
      </c>
      <c r="D146" s="13">
        <v>0.22557939999999999</v>
      </c>
      <c r="E146" s="13">
        <v>1.3890000000000001E-2</v>
      </c>
      <c r="F146" s="13">
        <v>0.60015859999999999</v>
      </c>
      <c r="G146" s="13">
        <v>0.31048760330578618</v>
      </c>
      <c r="H146">
        <v>1.7630000000000061</v>
      </c>
      <c r="I146" s="13">
        <v>0.62380669338843475</v>
      </c>
      <c r="J146" s="13">
        <v>0.22108940000000002</v>
      </c>
      <c r="K146" s="13">
        <v>1.1970000000000001E-2</v>
      </c>
      <c r="L146" s="13">
        <v>0.60015869999999993</v>
      </c>
      <c r="M146" s="13">
        <v>0.30597520661157129</v>
      </c>
    </row>
    <row r="147" spans="1:13" x14ac:dyDescent="0.3">
      <c r="A147" s="17">
        <v>45435</v>
      </c>
      <c r="B147">
        <v>1.7890000000000064</v>
      </c>
      <c r="C147" s="13">
        <v>0.63888439669422026</v>
      </c>
      <c r="D147" s="13">
        <v>0.22557939999999999</v>
      </c>
      <c r="E147" s="13">
        <v>1.3890000000000001E-2</v>
      </c>
      <c r="F147" s="13">
        <v>0.60015859999999999</v>
      </c>
      <c r="G147" s="13">
        <v>0.31048760330578618</v>
      </c>
      <c r="H147">
        <v>1.7630000000000061</v>
      </c>
      <c r="I147" s="13">
        <v>0.62380669338843475</v>
      </c>
      <c r="J147" s="13">
        <v>0.22108940000000002</v>
      </c>
      <c r="K147" s="13">
        <v>1.1970000000000001E-2</v>
      </c>
      <c r="L147" s="13">
        <v>0.60015869999999993</v>
      </c>
      <c r="M147" s="13">
        <v>0.30597520661157129</v>
      </c>
    </row>
    <row r="148" spans="1:13" x14ac:dyDescent="0.3">
      <c r="A148" s="17">
        <v>45436</v>
      </c>
      <c r="B148">
        <v>1.7890000000000064</v>
      </c>
      <c r="C148" s="13">
        <v>0.63888439669422026</v>
      </c>
      <c r="D148" s="13">
        <v>0.22557939999999999</v>
      </c>
      <c r="E148" s="13">
        <v>1.3890000000000001E-2</v>
      </c>
      <c r="F148" s="13">
        <v>0.60015859999999999</v>
      </c>
      <c r="G148" s="13">
        <v>0.31048760330578618</v>
      </c>
      <c r="H148">
        <v>1.7630000000000061</v>
      </c>
      <c r="I148" s="13">
        <v>0.62380669338843475</v>
      </c>
      <c r="J148" s="13">
        <v>0.22108940000000002</v>
      </c>
      <c r="K148" s="13">
        <v>1.1970000000000001E-2</v>
      </c>
      <c r="L148" s="13">
        <v>0.60015869999999993</v>
      </c>
      <c r="M148" s="13">
        <v>0.30597520661157129</v>
      </c>
    </row>
    <row r="149" spans="1:13" x14ac:dyDescent="0.3">
      <c r="A149" s="17">
        <v>45437</v>
      </c>
      <c r="B149">
        <v>1.7890000000000064</v>
      </c>
      <c r="C149" s="13">
        <v>0.63888439669422026</v>
      </c>
      <c r="D149" s="13">
        <v>0.22557939999999999</v>
      </c>
      <c r="E149" s="13">
        <v>1.3890000000000001E-2</v>
      </c>
      <c r="F149" s="13">
        <v>0.60015859999999999</v>
      </c>
      <c r="G149" s="13">
        <v>0.31048760330578618</v>
      </c>
      <c r="H149">
        <v>1.7630000000000061</v>
      </c>
      <c r="I149" s="13">
        <v>0.62380669338843475</v>
      </c>
      <c r="J149" s="13">
        <v>0.22108940000000002</v>
      </c>
      <c r="K149" s="13">
        <v>1.1970000000000001E-2</v>
      </c>
      <c r="L149" s="13">
        <v>0.60015869999999993</v>
      </c>
      <c r="M149" s="13">
        <v>0.30597520661157129</v>
      </c>
    </row>
    <row r="150" spans="1:13" x14ac:dyDescent="0.3">
      <c r="A150" s="17">
        <v>45438</v>
      </c>
      <c r="B150">
        <v>1.7890000000000064</v>
      </c>
      <c r="C150" s="13">
        <v>0.63888439669422026</v>
      </c>
      <c r="D150" s="13">
        <v>0.22557939999999999</v>
      </c>
      <c r="E150" s="13">
        <v>1.3890000000000001E-2</v>
      </c>
      <c r="F150" s="13">
        <v>0.60015859999999999</v>
      </c>
      <c r="G150" s="13">
        <v>0.31048760330578618</v>
      </c>
      <c r="H150">
        <v>1.7630000000000061</v>
      </c>
      <c r="I150" s="13">
        <v>0.62380669338843475</v>
      </c>
      <c r="J150" s="13">
        <v>0.22108940000000002</v>
      </c>
      <c r="K150" s="13">
        <v>1.1970000000000001E-2</v>
      </c>
      <c r="L150" s="13">
        <v>0.60015869999999993</v>
      </c>
      <c r="M150" s="13">
        <v>0.30597520661157129</v>
      </c>
    </row>
    <row r="151" spans="1:13" x14ac:dyDescent="0.3">
      <c r="A151" s="17">
        <v>45439</v>
      </c>
      <c r="B151">
        <v>1.7890000000000064</v>
      </c>
      <c r="C151" s="13">
        <v>0.63888439669422026</v>
      </c>
      <c r="D151" s="13">
        <v>0.22557939999999999</v>
      </c>
      <c r="E151" s="13">
        <v>1.3890000000000001E-2</v>
      </c>
      <c r="F151" s="13">
        <v>0.60015859999999999</v>
      </c>
      <c r="G151" s="13">
        <v>0.31048760330578618</v>
      </c>
      <c r="H151">
        <v>1.7630000000000061</v>
      </c>
      <c r="I151" s="13">
        <v>0.62380669338843475</v>
      </c>
      <c r="J151" s="13">
        <v>0.22108940000000002</v>
      </c>
      <c r="K151" s="13">
        <v>1.1970000000000001E-2</v>
      </c>
      <c r="L151" s="13">
        <v>0.60015869999999993</v>
      </c>
      <c r="M151" s="13">
        <v>0.30597520661157129</v>
      </c>
    </row>
    <row r="152" spans="1:13" x14ac:dyDescent="0.3">
      <c r="A152" s="17">
        <v>45440</v>
      </c>
      <c r="B152">
        <v>1.7890000000000064</v>
      </c>
      <c r="C152" s="13">
        <v>0.63888439669422026</v>
      </c>
      <c r="D152" s="13">
        <v>0.22557939999999999</v>
      </c>
      <c r="E152" s="13">
        <v>1.3890000000000001E-2</v>
      </c>
      <c r="F152" s="13">
        <v>0.60015859999999999</v>
      </c>
      <c r="G152" s="13">
        <v>0.31048760330578618</v>
      </c>
      <c r="H152">
        <v>1.7630000000000061</v>
      </c>
      <c r="I152" s="13">
        <v>0.62380669338843475</v>
      </c>
      <c r="J152" s="13">
        <v>0.22108940000000002</v>
      </c>
      <c r="K152" s="13">
        <v>1.1970000000000001E-2</v>
      </c>
      <c r="L152" s="13">
        <v>0.60015869999999993</v>
      </c>
      <c r="M152" s="13">
        <v>0.30597520661157129</v>
      </c>
    </row>
    <row r="153" spans="1:13" x14ac:dyDescent="0.3">
      <c r="A153" s="17">
        <v>45441</v>
      </c>
      <c r="B153">
        <v>1.7890000000000064</v>
      </c>
      <c r="C153" s="13">
        <v>0.63888439669422026</v>
      </c>
      <c r="D153" s="13">
        <v>0.22557939999999999</v>
      </c>
      <c r="E153" s="13">
        <v>1.3890000000000001E-2</v>
      </c>
      <c r="F153" s="13">
        <v>0.60015859999999999</v>
      </c>
      <c r="G153" s="13">
        <v>0.31048760330578618</v>
      </c>
      <c r="H153">
        <v>1.7630000000000061</v>
      </c>
      <c r="I153" s="13">
        <v>0.62380669338843475</v>
      </c>
      <c r="J153" s="13">
        <v>0.22108940000000002</v>
      </c>
      <c r="K153" s="13">
        <v>1.1970000000000001E-2</v>
      </c>
      <c r="L153" s="13">
        <v>0.60015869999999993</v>
      </c>
      <c r="M153" s="13">
        <v>0.30597520661157129</v>
      </c>
    </row>
    <row r="154" spans="1:13" x14ac:dyDescent="0.3">
      <c r="A154" s="17">
        <v>45442</v>
      </c>
      <c r="B154">
        <v>1.7890000000000064</v>
      </c>
      <c r="C154" s="13">
        <v>0.63888439669422026</v>
      </c>
      <c r="D154" s="13">
        <v>0.22557939999999999</v>
      </c>
      <c r="E154" s="13">
        <v>1.3890000000000001E-2</v>
      </c>
      <c r="F154" s="13">
        <v>0.60015859999999999</v>
      </c>
      <c r="G154" s="13">
        <v>0.31048760330578618</v>
      </c>
      <c r="H154">
        <v>1.7630000000000061</v>
      </c>
      <c r="I154" s="13">
        <v>0.62380669338843475</v>
      </c>
      <c r="J154" s="13">
        <v>0.22108940000000002</v>
      </c>
      <c r="K154" s="13">
        <v>1.1970000000000001E-2</v>
      </c>
      <c r="L154" s="13">
        <v>0.60015869999999993</v>
      </c>
      <c r="M154" s="13">
        <v>0.30597520661157129</v>
      </c>
    </row>
    <row r="155" spans="1:13" x14ac:dyDescent="0.3">
      <c r="A155" s="17">
        <v>45443</v>
      </c>
      <c r="B155">
        <v>1.7890000000000064</v>
      </c>
      <c r="C155" s="13">
        <v>0.63888439669422026</v>
      </c>
      <c r="D155" s="13">
        <v>0.22557939999999999</v>
      </c>
      <c r="E155" s="13">
        <v>1.3890000000000001E-2</v>
      </c>
      <c r="F155" s="13">
        <v>0.60015859999999999</v>
      </c>
      <c r="G155" s="13">
        <v>0.31048760330578618</v>
      </c>
      <c r="H155">
        <v>1.7630000000000061</v>
      </c>
      <c r="I155" s="13">
        <v>0.62380669338843475</v>
      </c>
      <c r="J155" s="13">
        <v>0.22108940000000002</v>
      </c>
      <c r="K155" s="13">
        <v>1.1970000000000001E-2</v>
      </c>
      <c r="L155" s="13">
        <v>0.60015869999999993</v>
      </c>
      <c r="M155" s="13">
        <v>0.30597520661157129</v>
      </c>
    </row>
    <row r="156" spans="1:13" x14ac:dyDescent="0.3">
      <c r="A156" s="17">
        <v>45444</v>
      </c>
      <c r="B156">
        <v>1.7890000000000064</v>
      </c>
      <c r="C156" s="13">
        <v>0.63888439669422026</v>
      </c>
      <c r="D156" s="13">
        <v>0.22557939999999999</v>
      </c>
      <c r="E156" s="13">
        <v>1.3890000000000001E-2</v>
      </c>
      <c r="F156" s="13">
        <v>0.60015859999999999</v>
      </c>
      <c r="G156" s="13">
        <v>0.31048760330578618</v>
      </c>
      <c r="H156">
        <v>1.7630000000000061</v>
      </c>
      <c r="I156" s="13">
        <v>0.62380669338843475</v>
      </c>
      <c r="J156" s="13">
        <v>0.22108940000000002</v>
      </c>
      <c r="K156" s="13">
        <v>1.1970000000000001E-2</v>
      </c>
      <c r="L156" s="13">
        <v>0.60015869999999993</v>
      </c>
      <c r="M156" s="13">
        <v>0.30597520661157129</v>
      </c>
    </row>
    <row r="157" spans="1:13" x14ac:dyDescent="0.3">
      <c r="A157" s="17">
        <v>45445</v>
      </c>
      <c r="B157">
        <v>1.7890000000000064</v>
      </c>
      <c r="C157" s="13">
        <v>0.63888439669422026</v>
      </c>
      <c r="D157" s="13">
        <v>0.22557939999999999</v>
      </c>
      <c r="E157" s="13">
        <v>1.3890000000000001E-2</v>
      </c>
      <c r="F157" s="13">
        <v>0.60015859999999999</v>
      </c>
      <c r="G157" s="13">
        <v>0.31048760330578618</v>
      </c>
      <c r="H157">
        <v>1.7630000000000061</v>
      </c>
      <c r="I157" s="13">
        <v>0.62380669338843475</v>
      </c>
      <c r="J157" s="13">
        <v>0.22108940000000002</v>
      </c>
      <c r="K157" s="13">
        <v>1.1970000000000001E-2</v>
      </c>
      <c r="L157" s="13">
        <v>0.60015869999999993</v>
      </c>
      <c r="M157" s="13">
        <v>0.30597520661157129</v>
      </c>
    </row>
    <row r="158" spans="1:13" x14ac:dyDescent="0.3">
      <c r="A158" s="17">
        <v>45446</v>
      </c>
      <c r="B158">
        <v>1.7890000000000064</v>
      </c>
      <c r="C158" s="13">
        <v>0.63888439669422026</v>
      </c>
      <c r="D158" s="13">
        <v>0.22557939999999999</v>
      </c>
      <c r="E158" s="13">
        <v>1.3890000000000001E-2</v>
      </c>
      <c r="F158" s="13">
        <v>0.60015859999999999</v>
      </c>
      <c r="G158" s="13">
        <v>0.31048760330578618</v>
      </c>
      <c r="H158">
        <v>1.7630000000000061</v>
      </c>
      <c r="I158" s="13">
        <v>0.62380669338843475</v>
      </c>
      <c r="J158" s="13">
        <v>0.22108940000000002</v>
      </c>
      <c r="K158" s="13">
        <v>1.1970000000000001E-2</v>
      </c>
      <c r="L158" s="13">
        <v>0.60015869999999993</v>
      </c>
      <c r="M158" s="13">
        <v>0.30597520661157129</v>
      </c>
    </row>
    <row r="159" spans="1:13" x14ac:dyDescent="0.3">
      <c r="A159" s="17">
        <v>45447</v>
      </c>
      <c r="B159">
        <v>1.7890000000000064</v>
      </c>
      <c r="C159" s="13">
        <v>0.63888439669422026</v>
      </c>
      <c r="D159" s="13">
        <v>0.22557939999999999</v>
      </c>
      <c r="E159" s="13">
        <v>1.3890000000000001E-2</v>
      </c>
      <c r="F159" s="13">
        <v>0.60015859999999999</v>
      </c>
      <c r="G159" s="13">
        <v>0.31048760330578618</v>
      </c>
      <c r="H159">
        <v>1.7380000000000062</v>
      </c>
      <c r="I159" s="13">
        <v>0.60314553636364154</v>
      </c>
      <c r="J159" s="13">
        <v>0.22108940000000002</v>
      </c>
      <c r="K159" s="13">
        <v>1.1970000000000001E-2</v>
      </c>
      <c r="L159" s="13">
        <v>0.60015869999999993</v>
      </c>
      <c r="M159" s="13">
        <v>0.30163636363636459</v>
      </c>
    </row>
    <row r="160" spans="1:13" x14ac:dyDescent="0.3">
      <c r="A160" s="17">
        <v>45448</v>
      </c>
      <c r="B160">
        <v>1.7530000000000061</v>
      </c>
      <c r="C160" s="13">
        <v>0.60913233057851757</v>
      </c>
      <c r="D160" s="13">
        <v>0.22557939999999999</v>
      </c>
      <c r="E160" s="13">
        <v>1.3890000000000001E-2</v>
      </c>
      <c r="F160" s="13">
        <v>0.60015859999999999</v>
      </c>
      <c r="G160" s="13">
        <v>0.30423966942148861</v>
      </c>
      <c r="H160">
        <v>1.7380000000000062</v>
      </c>
      <c r="I160" s="13">
        <v>0.60314553636364154</v>
      </c>
      <c r="J160" s="13">
        <v>0.22108940000000002</v>
      </c>
      <c r="K160" s="13">
        <v>1.1970000000000001E-2</v>
      </c>
      <c r="L160" s="13">
        <v>0.60015869999999993</v>
      </c>
      <c r="M160" s="13">
        <v>0.30163636363636459</v>
      </c>
    </row>
    <row r="161" spans="1:13" x14ac:dyDescent="0.3">
      <c r="A161" s="17">
        <v>45449</v>
      </c>
      <c r="B161">
        <v>1.7530000000000061</v>
      </c>
      <c r="C161" s="13">
        <v>0.60913233057851757</v>
      </c>
      <c r="D161" s="13">
        <v>0.22557939999999999</v>
      </c>
      <c r="E161" s="13">
        <v>1.3890000000000001E-2</v>
      </c>
      <c r="F161" s="13">
        <v>0.60015859999999999</v>
      </c>
      <c r="G161" s="13">
        <v>0.30423966942148861</v>
      </c>
      <c r="H161">
        <v>1.7380000000000062</v>
      </c>
      <c r="I161" s="13">
        <v>0.60314553636364154</v>
      </c>
      <c r="J161" s="13">
        <v>0.22108940000000002</v>
      </c>
      <c r="K161" s="13">
        <v>1.1970000000000001E-2</v>
      </c>
      <c r="L161" s="13">
        <v>0.60015869999999993</v>
      </c>
      <c r="M161" s="13">
        <v>0.30163636363636459</v>
      </c>
    </row>
    <row r="162" spans="1:13" x14ac:dyDescent="0.3">
      <c r="A162" s="17">
        <v>45450</v>
      </c>
      <c r="B162">
        <v>1.7530000000000061</v>
      </c>
      <c r="C162" s="13">
        <v>0.60913233057851757</v>
      </c>
      <c r="D162" s="13">
        <v>0.22557939999999999</v>
      </c>
      <c r="E162" s="13">
        <v>1.3890000000000001E-2</v>
      </c>
      <c r="F162" s="13">
        <v>0.60015859999999999</v>
      </c>
      <c r="G162" s="13">
        <v>0.30423966942148861</v>
      </c>
      <c r="H162">
        <v>1.7380000000000062</v>
      </c>
      <c r="I162" s="13">
        <v>0.60314553636364154</v>
      </c>
      <c r="J162" s="13">
        <v>0.22108940000000002</v>
      </c>
      <c r="K162" s="13">
        <v>1.1970000000000001E-2</v>
      </c>
      <c r="L162" s="13">
        <v>0.60015869999999993</v>
      </c>
      <c r="M162" s="13">
        <v>0.30163636363636459</v>
      </c>
    </row>
    <row r="163" spans="1:13" x14ac:dyDescent="0.3">
      <c r="A163" s="17">
        <v>45451</v>
      </c>
      <c r="B163">
        <v>1.7530000000000061</v>
      </c>
      <c r="C163" s="13">
        <v>0.60913233057851757</v>
      </c>
      <c r="D163" s="13">
        <v>0.22557939999999999</v>
      </c>
      <c r="E163" s="13">
        <v>1.3890000000000001E-2</v>
      </c>
      <c r="F163" s="13">
        <v>0.60015859999999999</v>
      </c>
      <c r="G163" s="13">
        <v>0.30423966942148861</v>
      </c>
      <c r="H163">
        <v>1.7380000000000062</v>
      </c>
      <c r="I163" s="13">
        <v>0.60314553636364154</v>
      </c>
      <c r="J163" s="13">
        <v>0.22108940000000002</v>
      </c>
      <c r="K163" s="13">
        <v>1.1970000000000001E-2</v>
      </c>
      <c r="L163" s="13">
        <v>0.60015869999999993</v>
      </c>
      <c r="M163" s="13">
        <v>0.30163636363636459</v>
      </c>
    </row>
    <row r="164" spans="1:13" x14ac:dyDescent="0.3">
      <c r="A164" s="17">
        <v>45452</v>
      </c>
      <c r="B164">
        <v>1.7530000000000061</v>
      </c>
      <c r="C164" s="13">
        <v>0.60913233057851757</v>
      </c>
      <c r="D164" s="13">
        <v>0.22557939999999999</v>
      </c>
      <c r="E164" s="13">
        <v>1.3890000000000001E-2</v>
      </c>
      <c r="F164" s="13">
        <v>0.60015859999999999</v>
      </c>
      <c r="G164" s="13">
        <v>0.30423966942148861</v>
      </c>
      <c r="H164">
        <v>1.7380000000000062</v>
      </c>
      <c r="I164" s="13">
        <v>0.60314553636364154</v>
      </c>
      <c r="J164" s="13">
        <v>0.22108940000000002</v>
      </c>
      <c r="K164" s="13">
        <v>1.1970000000000001E-2</v>
      </c>
      <c r="L164" s="13">
        <v>0.60015869999999993</v>
      </c>
      <c r="M164" s="13">
        <v>0.30163636363636459</v>
      </c>
    </row>
    <row r="165" spans="1:13" x14ac:dyDescent="0.3">
      <c r="A165" s="17">
        <v>45453</v>
      </c>
      <c r="B165">
        <v>1.7530000000000061</v>
      </c>
      <c r="C165" s="13">
        <v>0.60913233057851757</v>
      </c>
      <c r="D165" s="13">
        <v>0.22557939999999999</v>
      </c>
      <c r="E165" s="13">
        <v>1.3890000000000001E-2</v>
      </c>
      <c r="F165" s="13">
        <v>0.60015859999999999</v>
      </c>
      <c r="G165" s="13">
        <v>0.30423966942148861</v>
      </c>
      <c r="H165">
        <v>1.7380000000000062</v>
      </c>
      <c r="I165" s="13">
        <v>0.60314553636364154</v>
      </c>
      <c r="J165" s="13">
        <v>0.22108940000000002</v>
      </c>
      <c r="K165" s="13">
        <v>1.1970000000000001E-2</v>
      </c>
      <c r="L165" s="13">
        <v>0.60015869999999993</v>
      </c>
      <c r="M165" s="13">
        <v>0.30163636363636459</v>
      </c>
    </row>
    <row r="166" spans="1:13" x14ac:dyDescent="0.3">
      <c r="A166" s="17">
        <v>45454</v>
      </c>
      <c r="B166">
        <v>1.7530000000000061</v>
      </c>
      <c r="C166" s="13">
        <v>0.60913233057851757</v>
      </c>
      <c r="D166" s="13">
        <v>0.22557939999999999</v>
      </c>
      <c r="E166" s="13">
        <v>1.3890000000000001E-2</v>
      </c>
      <c r="F166" s="13">
        <v>0.60015859999999999</v>
      </c>
      <c r="G166" s="13">
        <v>0.30423966942148861</v>
      </c>
      <c r="H166">
        <v>1.7380000000000062</v>
      </c>
      <c r="I166" s="13">
        <v>0.60314553636364154</v>
      </c>
      <c r="J166" s="13">
        <v>0.22108940000000002</v>
      </c>
      <c r="K166" s="13">
        <v>1.1970000000000001E-2</v>
      </c>
      <c r="L166" s="13">
        <v>0.60015869999999993</v>
      </c>
      <c r="M166" s="13">
        <v>0.30163636363636459</v>
      </c>
    </row>
    <row r="167" spans="1:13" x14ac:dyDescent="0.3">
      <c r="A167" s="17">
        <v>45455</v>
      </c>
      <c r="B167">
        <v>1.7530000000000061</v>
      </c>
      <c r="C167" s="13">
        <v>0.60913233057851757</v>
      </c>
      <c r="D167" s="13">
        <v>0.22557939999999999</v>
      </c>
      <c r="E167" s="13">
        <v>1.3890000000000001E-2</v>
      </c>
      <c r="F167" s="13">
        <v>0.60015859999999999</v>
      </c>
      <c r="G167" s="13">
        <v>0.30423966942148861</v>
      </c>
      <c r="H167">
        <v>1.7380000000000062</v>
      </c>
      <c r="I167" s="13">
        <v>0.60314553636364154</v>
      </c>
      <c r="J167" s="13">
        <v>0.22108940000000002</v>
      </c>
      <c r="K167" s="13">
        <v>1.1970000000000001E-2</v>
      </c>
      <c r="L167" s="13">
        <v>0.60015869999999993</v>
      </c>
      <c r="M167" s="13">
        <v>0.30163636363636459</v>
      </c>
    </row>
    <row r="168" spans="1:13" x14ac:dyDescent="0.3">
      <c r="A168" s="17">
        <v>45456</v>
      </c>
      <c r="B168">
        <v>1.7910000000000064</v>
      </c>
      <c r="C168" s="13">
        <v>0.64053728925620368</v>
      </c>
      <c r="D168" s="13">
        <v>0.22557939999999999</v>
      </c>
      <c r="E168" s="13">
        <v>1.3890000000000001E-2</v>
      </c>
      <c r="F168" s="13">
        <v>0.60015859999999999</v>
      </c>
      <c r="G168" s="13">
        <v>0.31083471074380276</v>
      </c>
      <c r="H168">
        <v>1.7380000000000062</v>
      </c>
      <c r="I168" s="13">
        <v>0.60314553636364154</v>
      </c>
      <c r="J168" s="13">
        <v>0.22108940000000002</v>
      </c>
      <c r="K168" s="13">
        <v>1.1970000000000001E-2</v>
      </c>
      <c r="L168" s="13">
        <v>0.60015869999999993</v>
      </c>
      <c r="M168" s="13">
        <v>0.30163636363636459</v>
      </c>
    </row>
    <row r="169" spans="1:13" x14ac:dyDescent="0.3">
      <c r="A169" s="17">
        <v>45457</v>
      </c>
      <c r="B169">
        <v>1.7910000000000064</v>
      </c>
      <c r="C169" s="13">
        <v>0.64053728925620368</v>
      </c>
      <c r="D169" s="13">
        <v>0.22557939999999999</v>
      </c>
      <c r="E169" s="13">
        <v>1.3890000000000001E-2</v>
      </c>
      <c r="F169" s="13">
        <v>0.60015859999999999</v>
      </c>
      <c r="G169" s="13">
        <v>0.31083471074380276</v>
      </c>
      <c r="H169">
        <v>1.7380000000000062</v>
      </c>
      <c r="I169" s="13">
        <v>0.60314553636364154</v>
      </c>
      <c r="J169" s="13">
        <v>0.22108940000000002</v>
      </c>
      <c r="K169" s="13">
        <v>1.1970000000000001E-2</v>
      </c>
      <c r="L169" s="13">
        <v>0.60015869999999993</v>
      </c>
      <c r="M169" s="13">
        <v>0.30163636363636459</v>
      </c>
    </row>
    <row r="170" spans="1:13" x14ac:dyDescent="0.3">
      <c r="A170" s="17">
        <v>45458</v>
      </c>
      <c r="B170">
        <v>1.7910000000000064</v>
      </c>
      <c r="C170" s="13">
        <v>0.64053728925620368</v>
      </c>
      <c r="D170" s="13">
        <v>0.22557939999999999</v>
      </c>
      <c r="E170" s="13">
        <v>1.3890000000000001E-2</v>
      </c>
      <c r="F170" s="13">
        <v>0.60015859999999999</v>
      </c>
      <c r="G170" s="13">
        <v>0.31083471074380276</v>
      </c>
      <c r="H170">
        <v>1.7380000000000062</v>
      </c>
      <c r="I170" s="13">
        <v>0.60314553636364154</v>
      </c>
      <c r="J170" s="13">
        <v>0.22108940000000002</v>
      </c>
      <c r="K170" s="13">
        <v>1.1970000000000001E-2</v>
      </c>
      <c r="L170" s="13">
        <v>0.60015869999999993</v>
      </c>
      <c r="M170" s="13">
        <v>0.30163636363636459</v>
      </c>
    </row>
    <row r="171" spans="1:13" x14ac:dyDescent="0.3">
      <c r="A171" s="17">
        <v>45459</v>
      </c>
      <c r="B171">
        <v>1.7910000000000064</v>
      </c>
      <c r="C171" s="13">
        <v>0.64053728925620368</v>
      </c>
      <c r="D171" s="13">
        <v>0.22557939999999999</v>
      </c>
      <c r="E171" s="13">
        <v>1.3890000000000001E-2</v>
      </c>
      <c r="F171" s="13">
        <v>0.60015859999999999</v>
      </c>
      <c r="G171" s="13">
        <v>0.31083471074380276</v>
      </c>
      <c r="H171">
        <v>1.7380000000000062</v>
      </c>
      <c r="I171" s="13">
        <v>0.60314553636364154</v>
      </c>
      <c r="J171" s="13">
        <v>0.22108940000000002</v>
      </c>
      <c r="K171" s="13">
        <v>1.1970000000000001E-2</v>
      </c>
      <c r="L171" s="13">
        <v>0.60015869999999993</v>
      </c>
      <c r="M171" s="13">
        <v>0.30163636363636459</v>
      </c>
    </row>
    <row r="172" spans="1:13" x14ac:dyDescent="0.3">
      <c r="A172" s="17">
        <v>45460</v>
      </c>
      <c r="B172">
        <v>1.7910000000000064</v>
      </c>
      <c r="C172" s="13">
        <v>0.64053728925620368</v>
      </c>
      <c r="D172" s="13">
        <v>0.22557939999999999</v>
      </c>
      <c r="E172" s="13">
        <v>1.3890000000000001E-2</v>
      </c>
      <c r="F172" s="13">
        <v>0.60015859999999999</v>
      </c>
      <c r="G172" s="13">
        <v>0.31083471074380276</v>
      </c>
      <c r="H172">
        <v>1.7380000000000062</v>
      </c>
      <c r="I172" s="13">
        <v>0.60314553636364154</v>
      </c>
      <c r="J172" s="13">
        <v>0.22108940000000002</v>
      </c>
      <c r="K172" s="13">
        <v>1.1970000000000001E-2</v>
      </c>
      <c r="L172" s="13">
        <v>0.60015869999999993</v>
      </c>
      <c r="M172" s="13">
        <v>0.30163636363636459</v>
      </c>
    </row>
    <row r="173" spans="1:13" x14ac:dyDescent="0.3">
      <c r="A173" s="17">
        <v>45461</v>
      </c>
      <c r="B173">
        <v>1.7910000000000064</v>
      </c>
      <c r="C173" s="13">
        <v>0.64053728925620368</v>
      </c>
      <c r="D173" s="13">
        <v>0.22557939999999999</v>
      </c>
      <c r="E173" s="13">
        <v>1.3890000000000001E-2</v>
      </c>
      <c r="F173" s="13">
        <v>0.60015859999999999</v>
      </c>
      <c r="G173" s="13">
        <v>0.31083471074380276</v>
      </c>
      <c r="H173">
        <v>1.7380000000000062</v>
      </c>
      <c r="I173" s="13">
        <v>0.60314553636364154</v>
      </c>
      <c r="J173" s="13">
        <v>0.22108940000000002</v>
      </c>
      <c r="K173" s="13">
        <v>1.1970000000000001E-2</v>
      </c>
      <c r="L173" s="13">
        <v>0.60015869999999993</v>
      </c>
      <c r="M173" s="13">
        <v>0.30163636363636459</v>
      </c>
    </row>
    <row r="174" spans="1:13" x14ac:dyDescent="0.3">
      <c r="A174" s="17">
        <v>45462</v>
      </c>
      <c r="B174">
        <v>1.7910000000000064</v>
      </c>
      <c r="C174" s="13">
        <v>0.64053728925620368</v>
      </c>
      <c r="D174" s="13">
        <v>0.22557939999999999</v>
      </c>
      <c r="E174" s="13">
        <v>1.3890000000000001E-2</v>
      </c>
      <c r="F174" s="13">
        <v>0.60015859999999999</v>
      </c>
      <c r="G174" s="13">
        <v>0.31083471074380276</v>
      </c>
      <c r="H174">
        <v>1.7380000000000062</v>
      </c>
      <c r="I174" s="13">
        <v>0.60314553636364154</v>
      </c>
      <c r="J174" s="13">
        <v>0.22108940000000002</v>
      </c>
      <c r="K174" s="13">
        <v>1.1970000000000001E-2</v>
      </c>
      <c r="L174" s="13">
        <v>0.60015869999999993</v>
      </c>
      <c r="M174" s="13">
        <v>0.30163636363636459</v>
      </c>
    </row>
    <row r="175" spans="1:13" x14ac:dyDescent="0.3">
      <c r="A175" s="17">
        <v>45463</v>
      </c>
      <c r="B175">
        <v>1.8310000000000064</v>
      </c>
      <c r="C175" s="13">
        <v>0.67359514049587321</v>
      </c>
      <c r="D175" s="13">
        <v>0.22557939999999999</v>
      </c>
      <c r="E175" s="13">
        <v>1.3890000000000001E-2</v>
      </c>
      <c r="F175" s="13">
        <v>0.60015859999999999</v>
      </c>
      <c r="G175" s="13">
        <v>0.31777685950413326</v>
      </c>
      <c r="H175">
        <v>1.7380000000000062</v>
      </c>
      <c r="I175" s="13">
        <v>0.60314553636364154</v>
      </c>
      <c r="J175" s="13">
        <v>0.22108940000000002</v>
      </c>
      <c r="K175" s="13">
        <v>1.1970000000000001E-2</v>
      </c>
      <c r="L175" s="13">
        <v>0.60015869999999993</v>
      </c>
      <c r="M175" s="13">
        <v>0.30163636363636459</v>
      </c>
    </row>
    <row r="176" spans="1:13" x14ac:dyDescent="0.3">
      <c r="A176" s="17">
        <v>45464</v>
      </c>
      <c r="B176">
        <v>1.8310000000000064</v>
      </c>
      <c r="C176" s="13">
        <v>0.67359514049587321</v>
      </c>
      <c r="D176" s="13">
        <v>0.22557939999999999</v>
      </c>
      <c r="E176" s="13">
        <v>1.3890000000000001E-2</v>
      </c>
      <c r="F176" s="13">
        <v>0.60015859999999999</v>
      </c>
      <c r="G176" s="13">
        <v>0.31777685950413326</v>
      </c>
      <c r="H176">
        <v>1.7380000000000062</v>
      </c>
      <c r="I176" s="13">
        <v>0.60314553636364154</v>
      </c>
      <c r="J176" s="13">
        <v>0.22108940000000002</v>
      </c>
      <c r="K176" s="13">
        <v>1.1970000000000001E-2</v>
      </c>
      <c r="L176" s="13">
        <v>0.60015869999999993</v>
      </c>
      <c r="M176" s="13">
        <v>0.30163636363636459</v>
      </c>
    </row>
    <row r="177" spans="1:13" x14ac:dyDescent="0.3">
      <c r="A177" s="17">
        <v>45465</v>
      </c>
      <c r="B177">
        <v>1.8310000000000064</v>
      </c>
      <c r="C177" s="13">
        <v>0.67359514049587321</v>
      </c>
      <c r="D177" s="13">
        <v>0.22557939999999999</v>
      </c>
      <c r="E177" s="13">
        <v>1.3890000000000001E-2</v>
      </c>
      <c r="F177" s="13">
        <v>0.60015859999999999</v>
      </c>
      <c r="G177" s="13">
        <v>0.31777685950413326</v>
      </c>
      <c r="H177">
        <v>1.7610000000000061</v>
      </c>
      <c r="I177" s="13">
        <v>0.62215380082645133</v>
      </c>
      <c r="J177" s="13">
        <v>0.22108940000000002</v>
      </c>
      <c r="K177" s="13">
        <v>1.1970000000000001E-2</v>
      </c>
      <c r="L177" s="13">
        <v>0.60015869999999993</v>
      </c>
      <c r="M177" s="13">
        <v>0.30562809917355471</v>
      </c>
    </row>
    <row r="178" spans="1:13" x14ac:dyDescent="0.3">
      <c r="A178" s="17">
        <v>45466</v>
      </c>
      <c r="B178">
        <v>1.8310000000000064</v>
      </c>
      <c r="C178" s="13">
        <v>0.67359514049587321</v>
      </c>
      <c r="D178" s="13">
        <v>0.22557939999999999</v>
      </c>
      <c r="E178" s="13">
        <v>1.3890000000000001E-2</v>
      </c>
      <c r="F178" s="13">
        <v>0.60015859999999999</v>
      </c>
      <c r="G178" s="13">
        <v>0.31777685950413326</v>
      </c>
      <c r="H178">
        <v>1.7610000000000061</v>
      </c>
      <c r="I178" s="13">
        <v>0.62215380082645133</v>
      </c>
      <c r="J178" s="13">
        <v>0.22108940000000002</v>
      </c>
      <c r="K178" s="13">
        <v>1.1970000000000001E-2</v>
      </c>
      <c r="L178" s="13">
        <v>0.60015869999999993</v>
      </c>
      <c r="M178" s="13">
        <v>0.30562809917355471</v>
      </c>
    </row>
    <row r="179" spans="1:13" x14ac:dyDescent="0.3">
      <c r="A179" s="17">
        <v>45467</v>
      </c>
      <c r="B179">
        <v>1.8310000000000064</v>
      </c>
      <c r="C179" s="13">
        <v>0.67359514049587321</v>
      </c>
      <c r="D179" s="13">
        <v>0.22557939999999999</v>
      </c>
      <c r="E179" s="13">
        <v>1.3890000000000001E-2</v>
      </c>
      <c r="F179" s="13">
        <v>0.60015859999999999</v>
      </c>
      <c r="G179" s="13">
        <v>0.31777685950413326</v>
      </c>
      <c r="H179">
        <v>1.7610000000000061</v>
      </c>
      <c r="I179" s="13">
        <v>0.62215380082645133</v>
      </c>
      <c r="J179" s="13">
        <v>0.22108940000000002</v>
      </c>
      <c r="K179" s="13">
        <v>1.1970000000000001E-2</v>
      </c>
      <c r="L179" s="13">
        <v>0.60015869999999993</v>
      </c>
      <c r="M179" s="13">
        <v>0.30562809917355471</v>
      </c>
    </row>
    <row r="180" spans="1:13" x14ac:dyDescent="0.3">
      <c r="A180" s="17">
        <v>45468</v>
      </c>
      <c r="B180">
        <v>1.8310000000000064</v>
      </c>
      <c r="C180" s="13">
        <v>0.67359514049587321</v>
      </c>
      <c r="D180" s="13">
        <v>0.22557939999999999</v>
      </c>
      <c r="E180" s="13">
        <v>1.3890000000000001E-2</v>
      </c>
      <c r="F180" s="13">
        <v>0.60015859999999999</v>
      </c>
      <c r="G180" s="13">
        <v>0.31777685950413326</v>
      </c>
      <c r="H180">
        <v>1.7610000000000061</v>
      </c>
      <c r="I180" s="13">
        <v>0.62215380082645133</v>
      </c>
      <c r="J180" s="13">
        <v>0.22108940000000002</v>
      </c>
      <c r="K180" s="13">
        <v>1.1970000000000001E-2</v>
      </c>
      <c r="L180" s="13">
        <v>0.60015869999999993</v>
      </c>
      <c r="M180" s="13">
        <v>0.30562809917355471</v>
      </c>
    </row>
    <row r="181" spans="1:13" x14ac:dyDescent="0.3">
      <c r="A181" s="17">
        <v>45469</v>
      </c>
      <c r="B181">
        <v>1.8310000000000064</v>
      </c>
      <c r="C181" s="13">
        <v>0.67359514049587321</v>
      </c>
      <c r="D181" s="13">
        <v>0.22557939999999999</v>
      </c>
      <c r="E181" s="13">
        <v>1.3890000000000001E-2</v>
      </c>
      <c r="F181" s="13">
        <v>0.60015859999999999</v>
      </c>
      <c r="G181" s="13">
        <v>0.31777685950413326</v>
      </c>
      <c r="H181">
        <v>1.7610000000000061</v>
      </c>
      <c r="I181" s="13">
        <v>0.62215380082645133</v>
      </c>
      <c r="J181" s="13">
        <v>0.22108940000000002</v>
      </c>
      <c r="K181" s="13">
        <v>1.1970000000000001E-2</v>
      </c>
      <c r="L181" s="13">
        <v>0.60015869999999993</v>
      </c>
      <c r="M181" s="13">
        <v>0.30562809917355471</v>
      </c>
    </row>
    <row r="182" spans="1:13" x14ac:dyDescent="0.3">
      <c r="A182" s="17">
        <v>45470</v>
      </c>
      <c r="B182">
        <v>1.8310000000000064</v>
      </c>
      <c r="C182" s="13">
        <v>0.67359514049587321</v>
      </c>
      <c r="D182" s="13">
        <v>0.22557939999999999</v>
      </c>
      <c r="E182" s="13">
        <v>1.3890000000000001E-2</v>
      </c>
      <c r="F182" s="13">
        <v>0.60015859999999999</v>
      </c>
      <c r="G182" s="13">
        <v>0.31777685950413326</v>
      </c>
      <c r="H182">
        <v>1.7610000000000061</v>
      </c>
      <c r="I182" s="13">
        <v>0.62215380082645133</v>
      </c>
      <c r="J182" s="13">
        <v>0.22108940000000002</v>
      </c>
      <c r="K182" s="13">
        <v>1.1970000000000001E-2</v>
      </c>
      <c r="L182" s="13">
        <v>0.60015869999999993</v>
      </c>
      <c r="M182" s="13">
        <v>0.30562809917355471</v>
      </c>
    </row>
    <row r="183" spans="1:13" x14ac:dyDescent="0.3">
      <c r="A183" s="17">
        <v>45471</v>
      </c>
      <c r="B183">
        <v>1.8310000000000064</v>
      </c>
      <c r="C183" s="13">
        <v>0.67359514049587321</v>
      </c>
      <c r="D183" s="13">
        <v>0.22557939999999999</v>
      </c>
      <c r="E183" s="13">
        <v>1.3890000000000001E-2</v>
      </c>
      <c r="F183" s="13">
        <v>0.60015859999999999</v>
      </c>
      <c r="G183" s="13">
        <v>0.31777685950413326</v>
      </c>
      <c r="H183">
        <v>1.7610000000000061</v>
      </c>
      <c r="I183" s="13">
        <v>0.62215380082645133</v>
      </c>
      <c r="J183" s="13">
        <v>0.22108940000000002</v>
      </c>
      <c r="K183" s="13">
        <v>1.1970000000000001E-2</v>
      </c>
      <c r="L183" s="13">
        <v>0.60015869999999993</v>
      </c>
      <c r="M183" s="13">
        <v>0.30562809917355471</v>
      </c>
    </row>
    <row r="184" spans="1:13" x14ac:dyDescent="0.3">
      <c r="A184" s="17">
        <v>45472</v>
      </c>
      <c r="B184">
        <v>1.8310000000000064</v>
      </c>
      <c r="C184" s="13">
        <v>0.67359514049587321</v>
      </c>
      <c r="D184" s="13">
        <v>0.22557939999999999</v>
      </c>
      <c r="E184" s="13">
        <v>1.3890000000000001E-2</v>
      </c>
      <c r="F184" s="13">
        <v>0.60015859999999999</v>
      </c>
      <c r="G184" s="13">
        <v>0.31777685950413326</v>
      </c>
      <c r="H184">
        <v>1.7610000000000061</v>
      </c>
      <c r="I184" s="13">
        <v>0.62215380082645133</v>
      </c>
      <c r="J184" s="13">
        <v>0.22108940000000002</v>
      </c>
      <c r="K184" s="13">
        <v>1.1970000000000001E-2</v>
      </c>
      <c r="L184" s="13">
        <v>0.60015869999999993</v>
      </c>
      <c r="M184" s="13">
        <v>0.30562809917355471</v>
      </c>
    </row>
    <row r="185" spans="1:13" x14ac:dyDescent="0.3">
      <c r="A185" s="17">
        <v>45473</v>
      </c>
      <c r="B185">
        <v>1.8310000000000064</v>
      </c>
      <c r="C185" s="13">
        <v>0.67359514049587321</v>
      </c>
      <c r="D185" s="13">
        <v>0.22557939999999999</v>
      </c>
      <c r="E185" s="13">
        <v>1.3890000000000001E-2</v>
      </c>
      <c r="F185" s="13">
        <v>0.60015859999999999</v>
      </c>
      <c r="G185" s="13">
        <v>0.31777685950413326</v>
      </c>
      <c r="H185">
        <v>1.7610000000000061</v>
      </c>
      <c r="I185" s="13">
        <v>0.62215380082645133</v>
      </c>
      <c r="J185" s="13">
        <v>0.22108940000000002</v>
      </c>
      <c r="K185" s="13">
        <v>1.1970000000000001E-2</v>
      </c>
      <c r="L185" s="13">
        <v>0.60015869999999993</v>
      </c>
      <c r="M185" s="13">
        <v>0.30562809917355471</v>
      </c>
    </row>
    <row r="186" spans="1:13" x14ac:dyDescent="0.3">
      <c r="A186" s="17">
        <v>45474</v>
      </c>
      <c r="B186">
        <v>1.8310000000000064</v>
      </c>
      <c r="C186" s="13">
        <v>0.67383514049587323</v>
      </c>
      <c r="D186" s="13">
        <v>0.22557939999999999</v>
      </c>
      <c r="E186" s="13">
        <v>1.3650000000000001E-2</v>
      </c>
      <c r="F186" s="13">
        <v>0.60015859999999999</v>
      </c>
      <c r="G186" s="13">
        <v>0.31777685950413326</v>
      </c>
      <c r="H186">
        <v>1.7610000000000061</v>
      </c>
      <c r="I186" s="13">
        <v>0.62100380082645135</v>
      </c>
      <c r="J186" s="13">
        <v>0.22108940000000002</v>
      </c>
      <c r="K186" s="13">
        <v>1.312E-2</v>
      </c>
      <c r="L186" s="13">
        <v>0.60015869999999993</v>
      </c>
      <c r="M186" s="13">
        <v>0.30562809917355471</v>
      </c>
    </row>
    <row r="187" spans="1:13" x14ac:dyDescent="0.3">
      <c r="A187" s="17">
        <v>45475</v>
      </c>
      <c r="B187">
        <v>1.8310000000000064</v>
      </c>
      <c r="C187" s="13">
        <v>0.67383514049587323</v>
      </c>
      <c r="D187" s="13">
        <v>0.22557939999999999</v>
      </c>
      <c r="E187" s="13">
        <v>1.3650000000000001E-2</v>
      </c>
      <c r="F187" s="13">
        <v>0.60015859999999999</v>
      </c>
      <c r="G187" s="13">
        <v>0.31777685950413326</v>
      </c>
      <c r="H187">
        <v>1.7620000000000062</v>
      </c>
      <c r="I187" s="13">
        <v>0.62183024710744306</v>
      </c>
      <c r="J187" s="13">
        <v>0.22108940000000002</v>
      </c>
      <c r="K187" s="13">
        <v>1.312E-2</v>
      </c>
      <c r="L187" s="13">
        <v>0.60015869999999993</v>
      </c>
      <c r="M187" s="13">
        <v>0.30580165289256311</v>
      </c>
    </row>
    <row r="188" spans="1:13" x14ac:dyDescent="0.3">
      <c r="A188" s="17">
        <v>45476</v>
      </c>
      <c r="B188">
        <v>1.8310000000000064</v>
      </c>
      <c r="C188" s="13">
        <v>0.67383514049587323</v>
      </c>
      <c r="D188" s="13">
        <v>0.22557939999999999</v>
      </c>
      <c r="E188" s="13">
        <v>1.3650000000000001E-2</v>
      </c>
      <c r="F188" s="13">
        <v>0.60015859999999999</v>
      </c>
      <c r="G188" s="13">
        <v>0.31777685950413326</v>
      </c>
      <c r="H188">
        <v>1.7620000000000062</v>
      </c>
      <c r="I188" s="13">
        <v>0.62183024710744306</v>
      </c>
      <c r="J188" s="13">
        <v>0.22108940000000002</v>
      </c>
      <c r="K188" s="13">
        <v>1.312E-2</v>
      </c>
      <c r="L188" s="13">
        <v>0.60015869999999993</v>
      </c>
      <c r="M188" s="13">
        <v>0.30580165289256311</v>
      </c>
    </row>
    <row r="189" spans="1:13" x14ac:dyDescent="0.3">
      <c r="A189" s="17">
        <v>45477</v>
      </c>
      <c r="B189">
        <v>1.8310000000000064</v>
      </c>
      <c r="C189" s="13">
        <v>0.67383514049587323</v>
      </c>
      <c r="D189" s="13">
        <v>0.22557939999999999</v>
      </c>
      <c r="E189" s="13">
        <v>1.3650000000000001E-2</v>
      </c>
      <c r="F189" s="13">
        <v>0.60015859999999999</v>
      </c>
      <c r="G189" s="13">
        <v>0.31777685950413326</v>
      </c>
      <c r="H189">
        <v>1.7620000000000062</v>
      </c>
      <c r="I189" s="13">
        <v>0.62183024710744306</v>
      </c>
      <c r="J189" s="13">
        <v>0.22108940000000002</v>
      </c>
      <c r="K189" s="13">
        <v>1.312E-2</v>
      </c>
      <c r="L189" s="13">
        <v>0.60015869999999993</v>
      </c>
      <c r="M189" s="13">
        <v>0.30580165289256311</v>
      </c>
    </row>
    <row r="190" spans="1:13" x14ac:dyDescent="0.3">
      <c r="A190" s="17">
        <v>45478</v>
      </c>
      <c r="B190">
        <v>1.8310000000000064</v>
      </c>
      <c r="C190" s="13">
        <v>0.67383514049587323</v>
      </c>
      <c r="D190" s="13">
        <v>0.22557939999999999</v>
      </c>
      <c r="E190" s="13">
        <v>1.3650000000000001E-2</v>
      </c>
      <c r="F190" s="13">
        <v>0.60015859999999999</v>
      </c>
      <c r="G190" s="13">
        <v>0.31777685950413326</v>
      </c>
      <c r="H190">
        <v>1.7780000000000062</v>
      </c>
      <c r="I190" s="13">
        <v>0.63505338760331087</v>
      </c>
      <c r="J190" s="13">
        <v>0.22108940000000002</v>
      </c>
      <c r="K190" s="13">
        <v>1.312E-2</v>
      </c>
      <c r="L190" s="13">
        <v>0.60015869999999993</v>
      </c>
      <c r="M190" s="13">
        <v>0.30857851239669531</v>
      </c>
    </row>
    <row r="191" spans="1:13" x14ac:dyDescent="0.3">
      <c r="A191" s="17">
        <v>45479</v>
      </c>
      <c r="B191">
        <v>1.8310000000000064</v>
      </c>
      <c r="C191" s="13">
        <v>0.67383514049587323</v>
      </c>
      <c r="D191" s="13">
        <v>0.22557939999999999</v>
      </c>
      <c r="E191" s="13">
        <v>1.3650000000000001E-2</v>
      </c>
      <c r="F191" s="13">
        <v>0.60015859999999999</v>
      </c>
      <c r="G191" s="13">
        <v>0.31777685950413326</v>
      </c>
      <c r="H191">
        <v>1.7780000000000062</v>
      </c>
      <c r="I191" s="13">
        <v>0.63505338760331087</v>
      </c>
      <c r="J191" s="13">
        <v>0.22108940000000002</v>
      </c>
      <c r="K191" s="13">
        <v>1.312E-2</v>
      </c>
      <c r="L191" s="13">
        <v>0.60015869999999993</v>
      </c>
      <c r="M191" s="13">
        <v>0.30857851239669531</v>
      </c>
    </row>
    <row r="192" spans="1:13" x14ac:dyDescent="0.3">
      <c r="A192" s="17">
        <v>45480</v>
      </c>
      <c r="B192">
        <v>1.8310000000000064</v>
      </c>
      <c r="C192" s="13">
        <v>0.67383514049587323</v>
      </c>
      <c r="D192" s="13">
        <v>0.22557939999999999</v>
      </c>
      <c r="E192" s="13">
        <v>1.3650000000000001E-2</v>
      </c>
      <c r="F192" s="13">
        <v>0.60015859999999999</v>
      </c>
      <c r="G192" s="13">
        <v>0.31777685950413326</v>
      </c>
      <c r="H192">
        <v>1.7780000000000062</v>
      </c>
      <c r="I192" s="13">
        <v>0.63505338760331087</v>
      </c>
      <c r="J192" s="13">
        <v>0.22108940000000002</v>
      </c>
      <c r="K192" s="13">
        <v>1.312E-2</v>
      </c>
      <c r="L192" s="13">
        <v>0.60015869999999993</v>
      </c>
      <c r="M192" s="13">
        <v>0.30857851239669531</v>
      </c>
    </row>
    <row r="193" spans="1:13" x14ac:dyDescent="0.3">
      <c r="A193" s="17">
        <v>45481</v>
      </c>
      <c r="B193">
        <v>1.8310000000000064</v>
      </c>
      <c r="C193" s="13">
        <v>0.67383514049587323</v>
      </c>
      <c r="D193" s="13">
        <v>0.22557939999999999</v>
      </c>
      <c r="E193" s="13">
        <v>1.3650000000000001E-2</v>
      </c>
      <c r="F193" s="13">
        <v>0.60015859999999999</v>
      </c>
      <c r="G193" s="13">
        <v>0.31777685950413326</v>
      </c>
      <c r="H193">
        <v>1.7780000000000062</v>
      </c>
      <c r="I193" s="13">
        <v>0.63505338760331087</v>
      </c>
      <c r="J193" s="13">
        <v>0.22108940000000002</v>
      </c>
      <c r="K193" s="13">
        <v>1.312E-2</v>
      </c>
      <c r="L193" s="13">
        <v>0.60015869999999993</v>
      </c>
      <c r="M193" s="13">
        <v>0.30857851239669531</v>
      </c>
    </row>
    <row r="194" spans="1:13" x14ac:dyDescent="0.3">
      <c r="A194" s="17">
        <v>45482</v>
      </c>
      <c r="B194">
        <v>1.8390000000000064</v>
      </c>
      <c r="C194" s="13">
        <v>0.68044671074380714</v>
      </c>
      <c r="D194" s="13">
        <v>0.22557939999999999</v>
      </c>
      <c r="E194" s="13">
        <v>1.3650000000000001E-2</v>
      </c>
      <c r="F194" s="13">
        <v>0.60015859999999999</v>
      </c>
      <c r="G194" s="13">
        <v>0.31916528925619936</v>
      </c>
      <c r="H194">
        <v>1.7780000000000062</v>
      </c>
      <c r="I194" s="13">
        <v>0.63505338760331087</v>
      </c>
      <c r="J194" s="13">
        <v>0.22108940000000002</v>
      </c>
      <c r="K194" s="13">
        <v>1.312E-2</v>
      </c>
      <c r="L194" s="13">
        <v>0.60015869999999993</v>
      </c>
      <c r="M194" s="13">
        <v>0.30857851239669531</v>
      </c>
    </row>
    <row r="195" spans="1:13" x14ac:dyDescent="0.3">
      <c r="A195" s="17">
        <v>45483</v>
      </c>
      <c r="B195">
        <v>1.8390000000000064</v>
      </c>
      <c r="C195" s="13">
        <v>0.68044671074380714</v>
      </c>
      <c r="D195" s="13">
        <v>0.22557939999999999</v>
      </c>
      <c r="E195" s="13">
        <v>1.3650000000000001E-2</v>
      </c>
      <c r="F195" s="13">
        <v>0.60015859999999999</v>
      </c>
      <c r="G195" s="13">
        <v>0.31916528925619936</v>
      </c>
      <c r="H195">
        <v>1.7780000000000062</v>
      </c>
      <c r="I195" s="13">
        <v>0.63505338760331087</v>
      </c>
      <c r="J195" s="13">
        <v>0.22108940000000002</v>
      </c>
      <c r="K195" s="13">
        <v>1.312E-2</v>
      </c>
      <c r="L195" s="13">
        <v>0.60015869999999993</v>
      </c>
      <c r="M195" s="13">
        <v>0.30857851239669531</v>
      </c>
    </row>
    <row r="196" spans="1:13" x14ac:dyDescent="0.3">
      <c r="A196" s="17">
        <v>45484</v>
      </c>
      <c r="B196">
        <v>1.8390000000000064</v>
      </c>
      <c r="C196" s="13">
        <v>0.68044671074380714</v>
      </c>
      <c r="D196" s="13">
        <v>0.22557939999999999</v>
      </c>
      <c r="E196" s="13">
        <v>1.3650000000000001E-2</v>
      </c>
      <c r="F196" s="13">
        <v>0.60015859999999999</v>
      </c>
      <c r="G196" s="13">
        <v>0.31916528925619936</v>
      </c>
      <c r="H196">
        <v>1.7780000000000062</v>
      </c>
      <c r="I196" s="13">
        <v>0.63505338760331087</v>
      </c>
      <c r="J196" s="13">
        <v>0.22108940000000002</v>
      </c>
      <c r="K196" s="13">
        <v>1.312E-2</v>
      </c>
      <c r="L196" s="13">
        <v>0.60015869999999993</v>
      </c>
      <c r="M196" s="13">
        <v>0.30857851239669531</v>
      </c>
    </row>
    <row r="197" spans="1:13" x14ac:dyDescent="0.3">
      <c r="A197" s="17">
        <v>45485</v>
      </c>
      <c r="B197">
        <v>1.8390000000000064</v>
      </c>
      <c r="C197" s="13">
        <v>0.68044671074380714</v>
      </c>
      <c r="D197" s="13">
        <v>0.22557939999999999</v>
      </c>
      <c r="E197" s="13">
        <v>1.3650000000000001E-2</v>
      </c>
      <c r="F197" s="13">
        <v>0.60015859999999999</v>
      </c>
      <c r="G197" s="13">
        <v>0.31916528925619936</v>
      </c>
      <c r="H197">
        <v>1.7780000000000062</v>
      </c>
      <c r="I197" s="13">
        <v>0.63505338760331087</v>
      </c>
      <c r="J197" s="13">
        <v>0.22108940000000002</v>
      </c>
      <c r="K197" s="13">
        <v>1.312E-2</v>
      </c>
      <c r="L197" s="13">
        <v>0.60015869999999993</v>
      </c>
      <c r="M197" s="13">
        <v>0.30857851239669531</v>
      </c>
    </row>
    <row r="198" spans="1:13" x14ac:dyDescent="0.3">
      <c r="A198" s="17">
        <v>45486</v>
      </c>
      <c r="B198">
        <v>1.8100000000000065</v>
      </c>
      <c r="C198" s="13">
        <v>0.65647976859504686</v>
      </c>
      <c r="D198" s="13">
        <v>0.22557939999999999</v>
      </c>
      <c r="E198" s="13">
        <v>1.3650000000000001E-2</v>
      </c>
      <c r="F198" s="13">
        <v>0.60015859999999999</v>
      </c>
      <c r="G198" s="13">
        <v>0.31413223140495972</v>
      </c>
      <c r="H198">
        <v>1.7780000000000062</v>
      </c>
      <c r="I198" s="13">
        <v>0.63505338760331087</v>
      </c>
      <c r="J198" s="13">
        <v>0.22108940000000002</v>
      </c>
      <c r="K198" s="13">
        <v>1.312E-2</v>
      </c>
      <c r="L198" s="13">
        <v>0.60015869999999993</v>
      </c>
      <c r="M198" s="13">
        <v>0.30857851239669531</v>
      </c>
    </row>
    <row r="199" spans="1:13" x14ac:dyDescent="0.3">
      <c r="A199" s="17">
        <v>45487</v>
      </c>
      <c r="B199">
        <v>1.8100000000000065</v>
      </c>
      <c r="C199" s="13">
        <v>0.65647976859504686</v>
      </c>
      <c r="D199" s="13">
        <v>0.22557939999999999</v>
      </c>
      <c r="E199" s="13">
        <v>1.3650000000000001E-2</v>
      </c>
      <c r="F199" s="13">
        <v>0.60015859999999999</v>
      </c>
      <c r="G199" s="13">
        <v>0.31413223140495972</v>
      </c>
      <c r="H199">
        <v>1.7780000000000062</v>
      </c>
      <c r="I199" s="13">
        <v>0.63505338760331087</v>
      </c>
      <c r="J199" s="13">
        <v>0.22108940000000002</v>
      </c>
      <c r="K199" s="13">
        <v>1.312E-2</v>
      </c>
      <c r="L199" s="13">
        <v>0.60015869999999993</v>
      </c>
      <c r="M199" s="13">
        <v>0.30857851239669531</v>
      </c>
    </row>
    <row r="200" spans="1:13" x14ac:dyDescent="0.3">
      <c r="A200" s="17">
        <v>45488</v>
      </c>
      <c r="B200">
        <v>1.8100000000000065</v>
      </c>
      <c r="C200" s="13">
        <v>0.65647976859504686</v>
      </c>
      <c r="D200" s="13">
        <v>0.22557939999999999</v>
      </c>
      <c r="E200" s="13">
        <v>1.3650000000000001E-2</v>
      </c>
      <c r="F200" s="13">
        <v>0.60015859999999999</v>
      </c>
      <c r="G200" s="13">
        <v>0.31413223140495972</v>
      </c>
      <c r="H200">
        <v>1.7780000000000062</v>
      </c>
      <c r="I200" s="13">
        <v>0.63505338760331087</v>
      </c>
      <c r="J200" s="13">
        <v>0.22108940000000002</v>
      </c>
      <c r="K200" s="13">
        <v>1.312E-2</v>
      </c>
      <c r="L200" s="13">
        <v>0.60015869999999993</v>
      </c>
      <c r="M200" s="13">
        <v>0.30857851239669531</v>
      </c>
    </row>
    <row r="201" spans="1:13" x14ac:dyDescent="0.3">
      <c r="A201" s="17">
        <v>45489</v>
      </c>
      <c r="B201">
        <v>1.8100000000000065</v>
      </c>
      <c r="C201" s="13">
        <v>0.65647976859504686</v>
      </c>
      <c r="D201" s="13">
        <v>0.22557939999999999</v>
      </c>
      <c r="E201" s="13">
        <v>1.3650000000000001E-2</v>
      </c>
      <c r="F201" s="13">
        <v>0.60015859999999999</v>
      </c>
      <c r="G201" s="13">
        <v>0.31413223140495972</v>
      </c>
      <c r="H201">
        <v>1.7780000000000062</v>
      </c>
      <c r="I201" s="13">
        <v>0.63505338760331087</v>
      </c>
      <c r="J201" s="13">
        <v>0.22108940000000002</v>
      </c>
      <c r="K201" s="13">
        <v>1.312E-2</v>
      </c>
      <c r="L201" s="13">
        <v>0.60015869999999993</v>
      </c>
      <c r="M201" s="13">
        <v>0.30857851239669531</v>
      </c>
    </row>
    <row r="202" spans="1:13" x14ac:dyDescent="0.3">
      <c r="A202" s="17">
        <v>45490</v>
      </c>
      <c r="B202">
        <v>1.8100000000000065</v>
      </c>
      <c r="C202" s="13">
        <v>0.65647976859504686</v>
      </c>
      <c r="D202" s="13">
        <v>0.22557939999999999</v>
      </c>
      <c r="E202" s="13">
        <v>1.3650000000000001E-2</v>
      </c>
      <c r="F202" s="13">
        <v>0.60015859999999999</v>
      </c>
      <c r="G202" s="13">
        <v>0.31413223140495972</v>
      </c>
      <c r="H202">
        <v>1.7550000000000061</v>
      </c>
      <c r="I202" s="13">
        <v>0.61604512314050086</v>
      </c>
      <c r="J202" s="13">
        <v>0.22108940000000002</v>
      </c>
      <c r="K202" s="13">
        <v>1.312E-2</v>
      </c>
      <c r="L202" s="13">
        <v>0.60015869999999993</v>
      </c>
      <c r="M202" s="13">
        <v>0.30458677685950519</v>
      </c>
    </row>
    <row r="203" spans="1:13" x14ac:dyDescent="0.3">
      <c r="A203" s="17">
        <v>45491</v>
      </c>
      <c r="B203">
        <v>1.8100000000000065</v>
      </c>
      <c r="C203" s="13">
        <v>0.65647976859504686</v>
      </c>
      <c r="D203" s="13">
        <v>0.22557939999999999</v>
      </c>
      <c r="E203" s="13">
        <v>1.3650000000000001E-2</v>
      </c>
      <c r="F203" s="13">
        <v>0.60015859999999999</v>
      </c>
      <c r="G203" s="13">
        <v>0.31413223140495972</v>
      </c>
      <c r="H203">
        <v>1.7550000000000061</v>
      </c>
      <c r="I203" s="13">
        <v>0.61604512314050086</v>
      </c>
      <c r="J203" s="13">
        <v>0.22108940000000002</v>
      </c>
      <c r="K203" s="13">
        <v>1.312E-2</v>
      </c>
      <c r="L203" s="13">
        <v>0.60015869999999993</v>
      </c>
      <c r="M203" s="13">
        <v>0.30458677685950519</v>
      </c>
    </row>
    <row r="204" spans="1:13" x14ac:dyDescent="0.3">
      <c r="A204" s="17">
        <v>45492</v>
      </c>
      <c r="B204">
        <v>1.8100000000000065</v>
      </c>
      <c r="C204" s="13">
        <v>0.65647976859504686</v>
      </c>
      <c r="D204" s="13">
        <v>0.22557939999999999</v>
      </c>
      <c r="E204" s="13">
        <v>1.3650000000000001E-2</v>
      </c>
      <c r="F204" s="13">
        <v>0.60015859999999999</v>
      </c>
      <c r="G204" s="13">
        <v>0.31413223140495972</v>
      </c>
      <c r="H204">
        <v>1.7550000000000061</v>
      </c>
      <c r="I204" s="13">
        <v>0.61604512314050086</v>
      </c>
      <c r="J204" s="13">
        <v>0.22108940000000002</v>
      </c>
      <c r="K204" s="13">
        <v>1.312E-2</v>
      </c>
      <c r="L204" s="13">
        <v>0.60015869999999993</v>
      </c>
      <c r="M204" s="13">
        <v>0.30458677685950519</v>
      </c>
    </row>
    <row r="205" spans="1:13" x14ac:dyDescent="0.3">
      <c r="A205" s="17">
        <v>45493</v>
      </c>
      <c r="B205">
        <v>1.7900000000000065</v>
      </c>
      <c r="C205" s="13">
        <v>0.63995084297521199</v>
      </c>
      <c r="D205" s="13">
        <v>0.22557939999999999</v>
      </c>
      <c r="E205" s="13">
        <v>1.3650000000000001E-2</v>
      </c>
      <c r="F205" s="13">
        <v>0.60015859999999999</v>
      </c>
      <c r="G205" s="13">
        <v>0.31066115702479458</v>
      </c>
      <c r="H205">
        <v>1.7550000000000061</v>
      </c>
      <c r="I205" s="13">
        <v>0.61604512314050086</v>
      </c>
      <c r="J205" s="13">
        <v>0.22108940000000002</v>
      </c>
      <c r="K205" s="13">
        <v>1.312E-2</v>
      </c>
      <c r="L205" s="13">
        <v>0.60015869999999993</v>
      </c>
      <c r="M205" s="13">
        <v>0.30458677685950519</v>
      </c>
    </row>
    <row r="206" spans="1:13" x14ac:dyDescent="0.3">
      <c r="A206" s="17">
        <v>45494</v>
      </c>
      <c r="B206">
        <v>1.7900000000000065</v>
      </c>
      <c r="C206" s="13">
        <v>0.63995084297521199</v>
      </c>
      <c r="D206" s="13">
        <v>0.22557939999999999</v>
      </c>
      <c r="E206" s="13">
        <v>1.3650000000000001E-2</v>
      </c>
      <c r="F206" s="13">
        <v>0.60015859999999999</v>
      </c>
      <c r="G206" s="13">
        <v>0.31066115702479458</v>
      </c>
      <c r="H206">
        <v>1.7550000000000061</v>
      </c>
      <c r="I206" s="13">
        <v>0.61604512314050086</v>
      </c>
      <c r="J206" s="13">
        <v>0.22108940000000002</v>
      </c>
      <c r="K206" s="13">
        <v>1.312E-2</v>
      </c>
      <c r="L206" s="13">
        <v>0.60015869999999993</v>
      </c>
      <c r="M206" s="13">
        <v>0.30458677685950519</v>
      </c>
    </row>
    <row r="207" spans="1:13" x14ac:dyDescent="0.3">
      <c r="A207" s="17">
        <v>45495</v>
      </c>
      <c r="B207">
        <v>1.7900000000000065</v>
      </c>
      <c r="C207" s="13">
        <v>0.63995084297521199</v>
      </c>
      <c r="D207" s="13">
        <v>0.22557939999999999</v>
      </c>
      <c r="E207" s="13">
        <v>1.3650000000000001E-2</v>
      </c>
      <c r="F207" s="13">
        <v>0.60015859999999999</v>
      </c>
      <c r="G207" s="13">
        <v>0.31066115702479458</v>
      </c>
      <c r="H207">
        <v>1.7550000000000061</v>
      </c>
      <c r="I207" s="13">
        <v>0.61604512314050086</v>
      </c>
      <c r="J207" s="13">
        <v>0.22108940000000002</v>
      </c>
      <c r="K207" s="13">
        <v>1.312E-2</v>
      </c>
      <c r="L207" s="13">
        <v>0.60015869999999993</v>
      </c>
      <c r="M207" s="13">
        <v>0.30458677685950519</v>
      </c>
    </row>
    <row r="208" spans="1:13" x14ac:dyDescent="0.3">
      <c r="A208" s="17">
        <v>45496</v>
      </c>
      <c r="B208">
        <v>1.7900000000000065</v>
      </c>
      <c r="C208" s="13">
        <v>0.63995084297521199</v>
      </c>
      <c r="D208" s="13">
        <v>0.22557939999999999</v>
      </c>
      <c r="E208" s="13">
        <v>1.3650000000000001E-2</v>
      </c>
      <c r="F208" s="13">
        <v>0.60015859999999999</v>
      </c>
      <c r="G208" s="13">
        <v>0.31066115702479458</v>
      </c>
      <c r="H208">
        <v>1.7550000000000061</v>
      </c>
      <c r="I208" s="13">
        <v>0.61604512314050086</v>
      </c>
      <c r="J208" s="13">
        <v>0.22108940000000002</v>
      </c>
      <c r="K208" s="13">
        <v>1.312E-2</v>
      </c>
      <c r="L208" s="13">
        <v>0.60015869999999993</v>
      </c>
      <c r="M208" s="13">
        <v>0.30458677685950519</v>
      </c>
    </row>
    <row r="209" spans="1:13" x14ac:dyDescent="0.3">
      <c r="A209" s="17">
        <v>45497</v>
      </c>
      <c r="B209">
        <v>1.7900000000000065</v>
      </c>
      <c r="C209" s="13">
        <v>0.63995084297521199</v>
      </c>
      <c r="D209" s="13">
        <v>0.22557939999999999</v>
      </c>
      <c r="E209" s="13">
        <v>1.3650000000000001E-2</v>
      </c>
      <c r="F209" s="13">
        <v>0.60015859999999999</v>
      </c>
      <c r="G209" s="13">
        <v>0.31066115702479458</v>
      </c>
      <c r="H209">
        <v>1.7550000000000061</v>
      </c>
      <c r="I209" s="13">
        <v>0.61604512314050086</v>
      </c>
      <c r="J209" s="13">
        <v>0.22108940000000002</v>
      </c>
      <c r="K209" s="13">
        <v>1.312E-2</v>
      </c>
      <c r="L209" s="13">
        <v>0.60015869999999993</v>
      </c>
      <c r="M209" s="13">
        <v>0.30458677685950519</v>
      </c>
    </row>
    <row r="210" spans="1:13" x14ac:dyDescent="0.3">
      <c r="A210" s="17">
        <v>45498</v>
      </c>
      <c r="B210">
        <v>1.7900000000000065</v>
      </c>
      <c r="C210" s="13">
        <v>0.63995084297521199</v>
      </c>
      <c r="D210" s="13">
        <v>0.22557939999999999</v>
      </c>
      <c r="E210" s="13">
        <v>1.3650000000000001E-2</v>
      </c>
      <c r="F210" s="13">
        <v>0.60015859999999999</v>
      </c>
      <c r="G210" s="13">
        <v>0.31066115702479458</v>
      </c>
      <c r="H210">
        <v>1.7550000000000061</v>
      </c>
      <c r="I210" s="13">
        <v>0.61604512314050086</v>
      </c>
      <c r="J210" s="13">
        <v>0.22108940000000002</v>
      </c>
      <c r="K210" s="13">
        <v>1.312E-2</v>
      </c>
      <c r="L210" s="13">
        <v>0.60015869999999993</v>
      </c>
      <c r="M210" s="13">
        <v>0.30458677685950519</v>
      </c>
    </row>
    <row r="211" spans="1:13" x14ac:dyDescent="0.3">
      <c r="A211" s="17">
        <v>45499</v>
      </c>
      <c r="B211">
        <v>1.7900000000000065</v>
      </c>
      <c r="C211" s="13">
        <v>0.63995084297521199</v>
      </c>
      <c r="D211" s="13">
        <v>0.22557939999999999</v>
      </c>
      <c r="E211" s="13">
        <v>1.3650000000000001E-2</v>
      </c>
      <c r="F211" s="13">
        <v>0.60015859999999999</v>
      </c>
      <c r="G211" s="13">
        <v>0.31066115702479458</v>
      </c>
      <c r="H211">
        <v>1.7370000000000063</v>
      </c>
      <c r="I211" s="13">
        <v>0.60116909008264985</v>
      </c>
      <c r="J211" s="13">
        <v>0.22108940000000002</v>
      </c>
      <c r="K211" s="13">
        <v>1.312E-2</v>
      </c>
      <c r="L211" s="13">
        <v>0.60015869999999993</v>
      </c>
      <c r="M211" s="13">
        <v>0.30146280991735641</v>
      </c>
    </row>
    <row r="212" spans="1:13" x14ac:dyDescent="0.3">
      <c r="A212" s="17">
        <v>45500</v>
      </c>
      <c r="B212">
        <v>1.7900000000000065</v>
      </c>
      <c r="C212" s="13">
        <v>0.63995084297521199</v>
      </c>
      <c r="D212" s="13">
        <v>0.22557939999999999</v>
      </c>
      <c r="E212" s="13">
        <v>1.3650000000000001E-2</v>
      </c>
      <c r="F212" s="13">
        <v>0.60015859999999999</v>
      </c>
      <c r="G212" s="13">
        <v>0.31066115702479458</v>
      </c>
      <c r="H212">
        <v>1.7370000000000063</v>
      </c>
      <c r="I212" s="13">
        <v>0.60116909008264985</v>
      </c>
      <c r="J212" s="13">
        <v>0.22108940000000002</v>
      </c>
      <c r="K212" s="13">
        <v>1.312E-2</v>
      </c>
      <c r="L212" s="13">
        <v>0.60015869999999993</v>
      </c>
      <c r="M212" s="13">
        <v>0.30146280991735641</v>
      </c>
    </row>
    <row r="213" spans="1:13" x14ac:dyDescent="0.3">
      <c r="A213" s="17">
        <v>45501</v>
      </c>
      <c r="B213">
        <v>1.7900000000000065</v>
      </c>
      <c r="C213" s="13">
        <v>0.63995084297521199</v>
      </c>
      <c r="D213" s="13">
        <v>0.22557939999999999</v>
      </c>
      <c r="E213" s="13">
        <v>1.3650000000000001E-2</v>
      </c>
      <c r="F213" s="13">
        <v>0.60015859999999999</v>
      </c>
      <c r="G213" s="13">
        <v>0.31066115702479458</v>
      </c>
      <c r="H213">
        <v>1.7370000000000063</v>
      </c>
      <c r="I213" s="13">
        <v>0.60116909008264985</v>
      </c>
      <c r="J213" s="13">
        <v>0.22108940000000002</v>
      </c>
      <c r="K213" s="13">
        <v>1.312E-2</v>
      </c>
      <c r="L213" s="13">
        <v>0.60015869999999993</v>
      </c>
      <c r="M213" s="13">
        <v>0.30146280991735641</v>
      </c>
    </row>
    <row r="214" spans="1:13" x14ac:dyDescent="0.3">
      <c r="A214" s="17">
        <v>45502</v>
      </c>
      <c r="B214">
        <v>1.7900000000000065</v>
      </c>
      <c r="C214" s="13">
        <v>0.63995084297521199</v>
      </c>
      <c r="D214" s="13">
        <v>0.22557939999999999</v>
      </c>
      <c r="E214" s="13">
        <v>1.3650000000000001E-2</v>
      </c>
      <c r="F214" s="13">
        <v>0.60015859999999999</v>
      </c>
      <c r="G214" s="13">
        <v>0.31066115702479458</v>
      </c>
      <c r="H214">
        <v>1.7370000000000063</v>
      </c>
      <c r="I214" s="13">
        <v>0.60116909008264985</v>
      </c>
      <c r="J214" s="13">
        <v>0.22108940000000002</v>
      </c>
      <c r="K214" s="13">
        <v>1.312E-2</v>
      </c>
      <c r="L214" s="13">
        <v>0.60015869999999993</v>
      </c>
      <c r="M214" s="13">
        <v>0.30146280991735641</v>
      </c>
    </row>
    <row r="215" spans="1:13" x14ac:dyDescent="0.3">
      <c r="A215" s="17">
        <v>45503</v>
      </c>
      <c r="B215">
        <v>1.7720000000000062</v>
      </c>
      <c r="C215" s="13">
        <v>0.62507480991736075</v>
      </c>
      <c r="D215" s="13">
        <v>0.22557939999999999</v>
      </c>
      <c r="E215" s="13">
        <v>1.3650000000000001E-2</v>
      </c>
      <c r="F215" s="13">
        <v>0.60015859999999999</v>
      </c>
      <c r="G215" s="13">
        <v>0.30753719008264557</v>
      </c>
      <c r="H215">
        <v>1.7370000000000063</v>
      </c>
      <c r="I215" s="13">
        <v>0.60116909008264985</v>
      </c>
      <c r="J215" s="13">
        <v>0.22108940000000002</v>
      </c>
      <c r="K215" s="13">
        <v>1.312E-2</v>
      </c>
      <c r="L215" s="13">
        <v>0.60015869999999993</v>
      </c>
      <c r="M215" s="13">
        <v>0.30146280991735641</v>
      </c>
    </row>
    <row r="216" spans="1:13" x14ac:dyDescent="0.3">
      <c r="A216" s="17">
        <v>45504</v>
      </c>
      <c r="B216">
        <v>1.7720000000000062</v>
      </c>
      <c r="C216" s="13">
        <v>0.62507480991736075</v>
      </c>
      <c r="D216" s="13">
        <v>0.22557939999999999</v>
      </c>
      <c r="E216" s="13">
        <v>1.3650000000000001E-2</v>
      </c>
      <c r="F216" s="13">
        <v>0.60015859999999999</v>
      </c>
      <c r="G216" s="13">
        <v>0.30753719008264557</v>
      </c>
      <c r="H216">
        <v>1.7370000000000063</v>
      </c>
      <c r="I216" s="13">
        <v>0.60116909008264985</v>
      </c>
      <c r="J216" s="13">
        <v>0.22108940000000002</v>
      </c>
      <c r="K216" s="13">
        <v>1.312E-2</v>
      </c>
      <c r="L216" s="13">
        <v>0.60015869999999993</v>
      </c>
      <c r="M216" s="13">
        <v>0.30146280991735641</v>
      </c>
    </row>
    <row r="217" spans="1:13" x14ac:dyDescent="0.3">
      <c r="A217" s="17">
        <v>45505</v>
      </c>
      <c r="B217">
        <v>1.7720000000000062</v>
      </c>
      <c r="C217" s="13">
        <v>0.62507480991736075</v>
      </c>
      <c r="D217" s="13">
        <v>0.22557939999999999</v>
      </c>
      <c r="E217" s="13">
        <v>1.3650000000000001E-2</v>
      </c>
      <c r="F217" s="13">
        <v>0.60015859999999999</v>
      </c>
      <c r="G217" s="13">
        <v>0.30753719008264557</v>
      </c>
      <c r="H217">
        <v>1.7370000000000063</v>
      </c>
      <c r="I217" s="13">
        <v>0.60116909008264985</v>
      </c>
      <c r="J217" s="13">
        <v>0.22108940000000002</v>
      </c>
      <c r="K217" s="13">
        <v>1.312E-2</v>
      </c>
      <c r="L217" s="13">
        <v>0.60015869999999993</v>
      </c>
      <c r="M217" s="13">
        <v>0.30146280991735641</v>
      </c>
    </row>
    <row r="218" spans="1:13" x14ac:dyDescent="0.3">
      <c r="A218" s="17">
        <v>45506</v>
      </c>
      <c r="B218">
        <v>1.7720000000000062</v>
      </c>
      <c r="C218" s="13">
        <v>0.62507480991736075</v>
      </c>
      <c r="D218" s="13">
        <v>0.22557939999999999</v>
      </c>
      <c r="E218" s="13">
        <v>1.3650000000000001E-2</v>
      </c>
      <c r="F218" s="13">
        <v>0.60015859999999999</v>
      </c>
      <c r="G218" s="13">
        <v>0.30753719008264557</v>
      </c>
      <c r="H218">
        <v>1.7370000000000063</v>
      </c>
      <c r="I218" s="13">
        <v>0.60116909008264985</v>
      </c>
      <c r="J218" s="13">
        <v>0.22108940000000002</v>
      </c>
      <c r="K218" s="13">
        <v>1.312E-2</v>
      </c>
      <c r="L218" s="13">
        <v>0.60015869999999993</v>
      </c>
      <c r="M218" s="13">
        <v>0.30146280991735641</v>
      </c>
    </row>
    <row r="219" spans="1:13" x14ac:dyDescent="0.3">
      <c r="A219" s="17">
        <v>45507</v>
      </c>
      <c r="B219">
        <v>1.7720000000000062</v>
      </c>
      <c r="C219" s="13">
        <v>0.62507480991736075</v>
      </c>
      <c r="D219" s="13">
        <v>0.22557939999999999</v>
      </c>
      <c r="E219" s="13">
        <v>1.3650000000000001E-2</v>
      </c>
      <c r="F219" s="13">
        <v>0.60015859999999999</v>
      </c>
      <c r="G219" s="13">
        <v>0.30753719008264557</v>
      </c>
      <c r="H219">
        <v>1.7370000000000063</v>
      </c>
      <c r="I219" s="13">
        <v>0.60116909008264985</v>
      </c>
      <c r="J219" s="13">
        <v>0.22108940000000002</v>
      </c>
      <c r="K219" s="13">
        <v>1.312E-2</v>
      </c>
      <c r="L219" s="13">
        <v>0.60015869999999993</v>
      </c>
      <c r="M219" s="13">
        <v>0.30146280991735641</v>
      </c>
    </row>
    <row r="220" spans="1:13" x14ac:dyDescent="0.3">
      <c r="A220" s="17">
        <v>45508</v>
      </c>
      <c r="B220">
        <v>1.7720000000000062</v>
      </c>
      <c r="C220" s="13">
        <v>0.62507480991736075</v>
      </c>
      <c r="D220" s="13">
        <v>0.22557939999999999</v>
      </c>
      <c r="E220" s="13">
        <v>1.3650000000000001E-2</v>
      </c>
      <c r="F220" s="13">
        <v>0.60015859999999999</v>
      </c>
      <c r="G220" s="13">
        <v>0.30753719008264557</v>
      </c>
      <c r="H220">
        <v>1.7370000000000063</v>
      </c>
      <c r="I220" s="13">
        <v>0.60116909008264985</v>
      </c>
      <c r="J220" s="13">
        <v>0.22108940000000002</v>
      </c>
      <c r="K220" s="13">
        <v>1.312E-2</v>
      </c>
      <c r="L220" s="13">
        <v>0.60015869999999993</v>
      </c>
      <c r="M220" s="13">
        <v>0.30146280991735641</v>
      </c>
    </row>
    <row r="221" spans="1:13" x14ac:dyDescent="0.3">
      <c r="A221" s="17">
        <v>45509</v>
      </c>
      <c r="B221">
        <v>1.7720000000000062</v>
      </c>
      <c r="C221" s="13">
        <v>0.62507480991736075</v>
      </c>
      <c r="D221" s="13">
        <v>0.22557939999999999</v>
      </c>
      <c r="E221" s="13">
        <v>1.3650000000000001E-2</v>
      </c>
      <c r="F221" s="13">
        <v>0.60015859999999999</v>
      </c>
      <c r="G221" s="13">
        <v>0.30753719008264557</v>
      </c>
      <c r="H221">
        <v>1.7370000000000063</v>
      </c>
      <c r="I221" s="13">
        <v>0.60116909008264985</v>
      </c>
      <c r="J221" s="13">
        <v>0.22108940000000002</v>
      </c>
      <c r="K221" s="13">
        <v>1.312E-2</v>
      </c>
      <c r="L221" s="13">
        <v>0.60015869999999993</v>
      </c>
      <c r="M221" s="13">
        <v>0.30146280991735641</v>
      </c>
    </row>
    <row r="222" spans="1:13" x14ac:dyDescent="0.3">
      <c r="A222" s="17">
        <v>45510</v>
      </c>
      <c r="B222">
        <v>1.7720000000000062</v>
      </c>
      <c r="C222" s="13">
        <v>0.62507480991736075</v>
      </c>
      <c r="D222" s="13">
        <v>0.22557939999999999</v>
      </c>
      <c r="E222" s="13">
        <v>1.3650000000000001E-2</v>
      </c>
      <c r="F222" s="13">
        <v>0.60015859999999999</v>
      </c>
      <c r="G222" s="13">
        <v>0.30753719008264557</v>
      </c>
      <c r="H222">
        <v>1.7370000000000063</v>
      </c>
      <c r="I222" s="13">
        <v>0.60116909008264985</v>
      </c>
      <c r="J222" s="13">
        <v>0.22108940000000002</v>
      </c>
      <c r="K222" s="13">
        <v>1.312E-2</v>
      </c>
      <c r="L222" s="13">
        <v>0.60015869999999993</v>
      </c>
      <c r="M222" s="13">
        <v>0.30146280991735641</v>
      </c>
    </row>
    <row r="223" spans="1:13" x14ac:dyDescent="0.3">
      <c r="A223" s="17">
        <v>45511</v>
      </c>
      <c r="B223">
        <v>1.7300000000000062</v>
      </c>
      <c r="C223" s="13">
        <v>0.5903640661157078</v>
      </c>
      <c r="D223" s="13">
        <v>0.22557939999999999</v>
      </c>
      <c r="E223" s="13">
        <v>1.3650000000000001E-2</v>
      </c>
      <c r="F223" s="13">
        <v>0.60015859999999999</v>
      </c>
      <c r="G223" s="13">
        <v>0.30024793388429849</v>
      </c>
      <c r="H223">
        <v>1.6960000000000059</v>
      </c>
      <c r="I223" s="13">
        <v>0.56728479256198838</v>
      </c>
      <c r="J223" s="13">
        <v>0.22108940000000002</v>
      </c>
      <c r="K223" s="13">
        <v>1.312E-2</v>
      </c>
      <c r="L223" s="13">
        <v>0.60015869999999993</v>
      </c>
      <c r="M223" s="13">
        <v>0.29434710743801751</v>
      </c>
    </row>
    <row r="224" spans="1:13" x14ac:dyDescent="0.3">
      <c r="A224" s="17">
        <v>45512</v>
      </c>
      <c r="B224">
        <v>1.7300000000000062</v>
      </c>
      <c r="C224" s="13">
        <v>0.5903640661157078</v>
      </c>
      <c r="D224" s="13">
        <v>0.22557939999999999</v>
      </c>
      <c r="E224" s="13">
        <v>1.3650000000000001E-2</v>
      </c>
      <c r="F224" s="13">
        <v>0.60015859999999999</v>
      </c>
      <c r="G224" s="13">
        <v>0.30024793388429849</v>
      </c>
      <c r="H224">
        <v>1.6960000000000059</v>
      </c>
      <c r="I224" s="13">
        <v>0.56728479256198838</v>
      </c>
      <c r="J224" s="13">
        <v>0.22108940000000002</v>
      </c>
      <c r="K224" s="13">
        <v>1.312E-2</v>
      </c>
      <c r="L224" s="13">
        <v>0.60015869999999993</v>
      </c>
      <c r="M224" s="13">
        <v>0.29434710743801751</v>
      </c>
    </row>
    <row r="225" spans="1:13" x14ac:dyDescent="0.3">
      <c r="A225" s="17">
        <v>45513</v>
      </c>
      <c r="B225">
        <v>1.7520000000000062</v>
      </c>
      <c r="C225" s="13">
        <v>0.60854588429752587</v>
      </c>
      <c r="D225" s="13">
        <v>0.22557939999999999</v>
      </c>
      <c r="E225" s="13">
        <v>1.3650000000000001E-2</v>
      </c>
      <c r="F225" s="13">
        <v>0.60015859999999999</v>
      </c>
      <c r="G225" s="13">
        <v>0.30406611570248043</v>
      </c>
      <c r="H225">
        <v>1.6960000000000059</v>
      </c>
      <c r="I225" s="13">
        <v>0.56728479256198838</v>
      </c>
      <c r="J225" s="13">
        <v>0.22108940000000002</v>
      </c>
      <c r="K225" s="13">
        <v>1.312E-2</v>
      </c>
      <c r="L225" s="13">
        <v>0.60015869999999993</v>
      </c>
      <c r="M225" s="13">
        <v>0.29434710743801751</v>
      </c>
    </row>
    <row r="226" spans="1:13" x14ac:dyDescent="0.3">
      <c r="A226" s="17">
        <v>45514</v>
      </c>
      <c r="B226">
        <v>1.7520000000000062</v>
      </c>
      <c r="C226" s="13">
        <v>0.60854588429752587</v>
      </c>
      <c r="D226" s="13">
        <v>0.22557939999999999</v>
      </c>
      <c r="E226" s="13">
        <v>1.3650000000000001E-2</v>
      </c>
      <c r="F226" s="13">
        <v>0.60015859999999999</v>
      </c>
      <c r="G226" s="13">
        <v>0.30406611570248043</v>
      </c>
      <c r="H226">
        <v>1.6960000000000059</v>
      </c>
      <c r="I226" s="13">
        <v>0.56728479256198838</v>
      </c>
      <c r="J226" s="13">
        <v>0.22108940000000002</v>
      </c>
      <c r="K226" s="13">
        <v>1.312E-2</v>
      </c>
      <c r="L226" s="13">
        <v>0.60015869999999993</v>
      </c>
      <c r="M226" s="13">
        <v>0.29434710743801751</v>
      </c>
    </row>
    <row r="227" spans="1:13" x14ac:dyDescent="0.3">
      <c r="A227" s="17">
        <v>45515</v>
      </c>
      <c r="B227">
        <v>1.7520000000000062</v>
      </c>
      <c r="C227" s="13">
        <v>0.60854588429752587</v>
      </c>
      <c r="D227" s="13">
        <v>0.22557939999999999</v>
      </c>
      <c r="E227" s="13">
        <v>1.3650000000000001E-2</v>
      </c>
      <c r="F227" s="13">
        <v>0.60015859999999999</v>
      </c>
      <c r="G227" s="13">
        <v>0.30406611570248043</v>
      </c>
      <c r="H227">
        <v>1.6960000000000059</v>
      </c>
      <c r="I227" s="13">
        <v>0.56728479256198838</v>
      </c>
      <c r="J227" s="13">
        <v>0.22108940000000002</v>
      </c>
      <c r="K227" s="13">
        <v>1.312E-2</v>
      </c>
      <c r="L227" s="13">
        <v>0.60015869999999993</v>
      </c>
      <c r="M227" s="13">
        <v>0.29434710743801751</v>
      </c>
    </row>
    <row r="228" spans="1:13" x14ac:dyDescent="0.3">
      <c r="A228" s="17">
        <v>45516</v>
      </c>
      <c r="B228">
        <v>1.7520000000000062</v>
      </c>
      <c r="C228" s="13">
        <v>0.60854588429752587</v>
      </c>
      <c r="D228" s="13">
        <v>0.22557939999999999</v>
      </c>
      <c r="E228" s="13">
        <v>1.3650000000000001E-2</v>
      </c>
      <c r="F228" s="13">
        <v>0.60015859999999999</v>
      </c>
      <c r="G228" s="13">
        <v>0.30406611570248043</v>
      </c>
      <c r="H228">
        <v>1.6960000000000059</v>
      </c>
      <c r="I228" s="13">
        <v>0.56728479256198838</v>
      </c>
      <c r="J228" s="13">
        <v>0.22108940000000002</v>
      </c>
      <c r="K228" s="13">
        <v>1.312E-2</v>
      </c>
      <c r="L228" s="13">
        <v>0.60015869999999993</v>
      </c>
      <c r="M228" s="13">
        <v>0.29434710743801751</v>
      </c>
    </row>
    <row r="229" spans="1:13" x14ac:dyDescent="0.3">
      <c r="A229" s="17">
        <v>45517</v>
      </c>
      <c r="B229">
        <v>1.7520000000000062</v>
      </c>
      <c r="C229" s="13">
        <v>0.60854588429752587</v>
      </c>
      <c r="D229" s="13">
        <v>0.22557939999999999</v>
      </c>
      <c r="E229" s="13">
        <v>1.3650000000000001E-2</v>
      </c>
      <c r="F229" s="13">
        <v>0.60015859999999999</v>
      </c>
      <c r="G229" s="13">
        <v>0.30406611570248043</v>
      </c>
      <c r="H229">
        <v>1.7110000000000061</v>
      </c>
      <c r="I229" s="13">
        <v>0.57968148677686449</v>
      </c>
      <c r="J229" s="13">
        <v>0.22108940000000002</v>
      </c>
      <c r="K229" s="13">
        <v>1.312E-2</v>
      </c>
      <c r="L229" s="13">
        <v>0.60015869999999993</v>
      </c>
      <c r="M229" s="13">
        <v>0.29695041322314153</v>
      </c>
    </row>
    <row r="230" spans="1:13" x14ac:dyDescent="0.3">
      <c r="A230" s="17">
        <v>45518</v>
      </c>
      <c r="B230">
        <v>1.7520000000000062</v>
      </c>
      <c r="C230" s="13">
        <v>0.60854588429752587</v>
      </c>
      <c r="D230" s="13">
        <v>0.22557939999999999</v>
      </c>
      <c r="E230" s="13">
        <v>1.3650000000000001E-2</v>
      </c>
      <c r="F230" s="13">
        <v>0.60015859999999999</v>
      </c>
      <c r="G230" s="13">
        <v>0.30406611570248043</v>
      </c>
      <c r="H230">
        <v>1.7110000000000061</v>
      </c>
      <c r="I230" s="13">
        <v>0.57968148677686449</v>
      </c>
      <c r="J230" s="13">
        <v>0.22108940000000002</v>
      </c>
      <c r="K230" s="13">
        <v>1.312E-2</v>
      </c>
      <c r="L230" s="13">
        <v>0.60015869999999993</v>
      </c>
      <c r="M230" s="13">
        <v>0.29695041322314153</v>
      </c>
    </row>
    <row r="231" spans="1:13" x14ac:dyDescent="0.3">
      <c r="A231" s="17">
        <v>45519</v>
      </c>
      <c r="B231">
        <v>1.7520000000000062</v>
      </c>
      <c r="C231" s="13">
        <v>0.60854588429752587</v>
      </c>
      <c r="D231" s="13">
        <v>0.22557939999999999</v>
      </c>
      <c r="E231" s="13">
        <v>1.3650000000000001E-2</v>
      </c>
      <c r="F231" s="13">
        <v>0.60015859999999999</v>
      </c>
      <c r="G231" s="13">
        <v>0.30406611570248043</v>
      </c>
      <c r="H231">
        <v>1.7110000000000061</v>
      </c>
      <c r="I231" s="13">
        <v>0.57968148677686449</v>
      </c>
      <c r="J231" s="13">
        <v>0.22108940000000002</v>
      </c>
      <c r="K231" s="13">
        <v>1.312E-2</v>
      </c>
      <c r="L231" s="13">
        <v>0.60015869999999993</v>
      </c>
      <c r="M231" s="13">
        <v>0.29695041322314153</v>
      </c>
    </row>
    <row r="232" spans="1:13" x14ac:dyDescent="0.3">
      <c r="A232" s="17">
        <v>45520</v>
      </c>
      <c r="B232">
        <v>1.7520000000000062</v>
      </c>
      <c r="C232" s="13">
        <v>0.60854588429752587</v>
      </c>
      <c r="D232" s="13">
        <v>0.22557939999999999</v>
      </c>
      <c r="E232" s="13">
        <v>1.3650000000000001E-2</v>
      </c>
      <c r="F232" s="13">
        <v>0.60015859999999999</v>
      </c>
      <c r="G232" s="13">
        <v>0.30406611570248043</v>
      </c>
      <c r="H232">
        <v>1.7110000000000061</v>
      </c>
      <c r="I232" s="13">
        <v>0.57968148677686449</v>
      </c>
      <c r="J232" s="13">
        <v>0.22108940000000002</v>
      </c>
      <c r="K232" s="13">
        <v>1.312E-2</v>
      </c>
      <c r="L232" s="13">
        <v>0.60015869999999993</v>
      </c>
      <c r="M232" s="13">
        <v>0.29695041322314153</v>
      </c>
    </row>
    <row r="233" spans="1:13" x14ac:dyDescent="0.3">
      <c r="A233" s="17">
        <v>45521</v>
      </c>
      <c r="B233">
        <v>1.7520000000000062</v>
      </c>
      <c r="C233" s="13">
        <v>0.60854588429752587</v>
      </c>
      <c r="D233" s="13">
        <v>0.22557939999999999</v>
      </c>
      <c r="E233" s="13">
        <v>1.3650000000000001E-2</v>
      </c>
      <c r="F233" s="13">
        <v>0.60015859999999999</v>
      </c>
      <c r="G233" s="13">
        <v>0.30406611570248043</v>
      </c>
      <c r="H233">
        <v>1.7110000000000061</v>
      </c>
      <c r="I233" s="13">
        <v>0.57968148677686449</v>
      </c>
      <c r="J233" s="13">
        <v>0.22108940000000002</v>
      </c>
      <c r="K233" s="13">
        <v>1.312E-2</v>
      </c>
      <c r="L233" s="13">
        <v>0.60015869999999993</v>
      </c>
      <c r="M233" s="13">
        <v>0.29695041322314153</v>
      </c>
    </row>
    <row r="234" spans="1:13" x14ac:dyDescent="0.3">
      <c r="A234" s="17">
        <v>45522</v>
      </c>
      <c r="B234">
        <v>1.7520000000000062</v>
      </c>
      <c r="C234" s="13">
        <v>0.60854588429752587</v>
      </c>
      <c r="D234" s="13">
        <v>0.22557939999999999</v>
      </c>
      <c r="E234" s="13">
        <v>1.3650000000000001E-2</v>
      </c>
      <c r="F234" s="13">
        <v>0.60015859999999999</v>
      </c>
      <c r="G234" s="13">
        <v>0.30406611570248043</v>
      </c>
      <c r="H234">
        <v>1.7110000000000061</v>
      </c>
      <c r="I234" s="13">
        <v>0.57968148677686449</v>
      </c>
      <c r="J234" s="13">
        <v>0.22108940000000002</v>
      </c>
      <c r="K234" s="13">
        <v>1.312E-2</v>
      </c>
      <c r="L234" s="13">
        <v>0.60015869999999993</v>
      </c>
      <c r="M234" s="13">
        <v>0.29695041322314153</v>
      </c>
    </row>
    <row r="235" spans="1:13" x14ac:dyDescent="0.3">
      <c r="A235" s="17">
        <v>45523</v>
      </c>
      <c r="B235">
        <v>1.7520000000000062</v>
      </c>
      <c r="C235" s="13">
        <v>0.60854588429752587</v>
      </c>
      <c r="D235" s="13">
        <v>0.22557939999999999</v>
      </c>
      <c r="E235" s="13">
        <v>1.3650000000000001E-2</v>
      </c>
      <c r="F235" s="13">
        <v>0.60015859999999999</v>
      </c>
      <c r="G235" s="13">
        <v>0.30406611570248043</v>
      </c>
      <c r="H235">
        <v>1.7110000000000061</v>
      </c>
      <c r="I235" s="13">
        <v>0.57968148677686449</v>
      </c>
      <c r="J235" s="13">
        <v>0.22108940000000002</v>
      </c>
      <c r="K235" s="13">
        <v>1.312E-2</v>
      </c>
      <c r="L235" s="13">
        <v>0.60015869999999993</v>
      </c>
      <c r="M235" s="13">
        <v>0.29695041322314153</v>
      </c>
    </row>
    <row r="236" spans="1:13" x14ac:dyDescent="0.3">
      <c r="A236" s="17">
        <v>45524</v>
      </c>
      <c r="B236">
        <v>1.7520000000000062</v>
      </c>
      <c r="C236" s="13">
        <v>0.60854588429752587</v>
      </c>
      <c r="D236" s="13">
        <v>0.22557939999999999</v>
      </c>
      <c r="E236" s="13">
        <v>1.3650000000000001E-2</v>
      </c>
      <c r="F236" s="13">
        <v>0.60015859999999999</v>
      </c>
      <c r="G236" s="13">
        <v>0.30406611570248043</v>
      </c>
      <c r="H236">
        <v>1.7110000000000061</v>
      </c>
      <c r="I236" s="13">
        <v>0.57968148677686449</v>
      </c>
      <c r="J236" s="13">
        <v>0.22108940000000002</v>
      </c>
      <c r="K236" s="13">
        <v>1.312E-2</v>
      </c>
      <c r="L236" s="13">
        <v>0.60015869999999993</v>
      </c>
      <c r="M236" s="13">
        <v>0.29695041322314153</v>
      </c>
    </row>
    <row r="237" spans="1:13" x14ac:dyDescent="0.3">
      <c r="A237" s="17">
        <v>45525</v>
      </c>
      <c r="B237">
        <v>1.7520000000000062</v>
      </c>
      <c r="C237" s="13">
        <v>0.60854588429752587</v>
      </c>
      <c r="D237" s="13">
        <v>0.22557939999999999</v>
      </c>
      <c r="E237" s="13">
        <v>1.3650000000000001E-2</v>
      </c>
      <c r="F237" s="13">
        <v>0.60015859999999999</v>
      </c>
      <c r="G237" s="13">
        <v>0.30406611570248043</v>
      </c>
      <c r="H237">
        <v>1.7110000000000061</v>
      </c>
      <c r="I237" s="13">
        <v>0.57968148677686449</v>
      </c>
      <c r="J237" s="13">
        <v>0.22108940000000002</v>
      </c>
      <c r="K237" s="13">
        <v>1.312E-2</v>
      </c>
      <c r="L237" s="13">
        <v>0.60015869999999993</v>
      </c>
      <c r="M237" s="13">
        <v>0.29695041322314153</v>
      </c>
    </row>
    <row r="238" spans="1:13" x14ac:dyDescent="0.3">
      <c r="A238" s="17">
        <v>45526</v>
      </c>
      <c r="B238">
        <v>1.710000000000006</v>
      </c>
      <c r="C238" s="13">
        <v>0.57383514049587292</v>
      </c>
      <c r="D238" s="13">
        <v>0.22557939999999999</v>
      </c>
      <c r="E238" s="13">
        <v>1.3650000000000001E-2</v>
      </c>
      <c r="F238" s="13">
        <v>0.60015859999999999</v>
      </c>
      <c r="G238" s="13">
        <v>0.29677685950413313</v>
      </c>
      <c r="H238">
        <v>1.6700000000000059</v>
      </c>
      <c r="I238" s="13">
        <v>0.54579718925620324</v>
      </c>
      <c r="J238" s="13">
        <v>0.22108940000000002</v>
      </c>
      <c r="K238" s="13">
        <v>1.312E-2</v>
      </c>
      <c r="L238" s="13">
        <v>0.60015869999999993</v>
      </c>
      <c r="M238" s="13">
        <v>0.28983471074380263</v>
      </c>
    </row>
    <row r="239" spans="1:13" x14ac:dyDescent="0.3">
      <c r="A239" s="17">
        <v>45527</v>
      </c>
      <c r="B239">
        <v>1.710000000000006</v>
      </c>
      <c r="C239" s="13">
        <v>0.57383514049587292</v>
      </c>
      <c r="D239" s="13">
        <v>0.22557939999999999</v>
      </c>
      <c r="E239" s="13">
        <v>1.3650000000000001E-2</v>
      </c>
      <c r="F239" s="13">
        <v>0.60015859999999999</v>
      </c>
      <c r="G239" s="13">
        <v>0.29677685950413313</v>
      </c>
      <c r="H239">
        <v>1.6700000000000059</v>
      </c>
      <c r="I239" s="13">
        <v>0.54579718925620324</v>
      </c>
      <c r="J239" s="13">
        <v>0.22108940000000002</v>
      </c>
      <c r="K239" s="13">
        <v>1.312E-2</v>
      </c>
      <c r="L239" s="13">
        <v>0.60015869999999993</v>
      </c>
      <c r="M239" s="13">
        <v>0.28983471074380263</v>
      </c>
    </row>
    <row r="240" spans="1:13" x14ac:dyDescent="0.3">
      <c r="A240" s="17">
        <v>45528</v>
      </c>
      <c r="B240">
        <v>1.710000000000006</v>
      </c>
      <c r="C240" s="13">
        <v>0.57383514049587292</v>
      </c>
      <c r="D240" s="13">
        <v>0.22557939999999999</v>
      </c>
      <c r="E240" s="13">
        <v>1.3650000000000001E-2</v>
      </c>
      <c r="F240" s="13">
        <v>0.60015859999999999</v>
      </c>
      <c r="G240" s="13">
        <v>0.29677685950413313</v>
      </c>
      <c r="H240">
        <v>1.6700000000000059</v>
      </c>
      <c r="I240" s="13">
        <v>0.54579718925620324</v>
      </c>
      <c r="J240" s="13">
        <v>0.22108940000000002</v>
      </c>
      <c r="K240" s="13">
        <v>1.312E-2</v>
      </c>
      <c r="L240" s="13">
        <v>0.60015869999999993</v>
      </c>
      <c r="M240" s="13">
        <v>0.28983471074380263</v>
      </c>
    </row>
    <row r="241" spans="1:13" x14ac:dyDescent="0.3">
      <c r="A241" s="17">
        <v>45529</v>
      </c>
      <c r="B241">
        <v>1.710000000000006</v>
      </c>
      <c r="C241" s="13">
        <v>0.57383514049587292</v>
      </c>
      <c r="D241" s="13">
        <v>0.22557939999999999</v>
      </c>
      <c r="E241" s="13">
        <v>1.3650000000000001E-2</v>
      </c>
      <c r="F241" s="13">
        <v>0.60015859999999999</v>
      </c>
      <c r="G241" s="13">
        <v>0.29677685950413313</v>
      </c>
      <c r="H241">
        <v>1.6700000000000059</v>
      </c>
      <c r="I241" s="13">
        <v>0.54579718925620324</v>
      </c>
      <c r="J241" s="13">
        <v>0.22108940000000002</v>
      </c>
      <c r="K241" s="13">
        <v>1.312E-2</v>
      </c>
      <c r="L241" s="13">
        <v>0.60015869999999993</v>
      </c>
      <c r="M241" s="13">
        <v>0.28983471074380263</v>
      </c>
    </row>
    <row r="242" spans="1:13" x14ac:dyDescent="0.3">
      <c r="A242" s="17">
        <v>45530</v>
      </c>
      <c r="B242">
        <v>1.710000000000006</v>
      </c>
      <c r="C242" s="13">
        <v>0.57383514049587292</v>
      </c>
      <c r="D242" s="13">
        <v>0.22557939999999999</v>
      </c>
      <c r="E242" s="13">
        <v>1.3650000000000001E-2</v>
      </c>
      <c r="F242" s="13">
        <v>0.60015859999999999</v>
      </c>
      <c r="G242" s="13">
        <v>0.29677685950413313</v>
      </c>
      <c r="H242">
        <v>1.6700000000000059</v>
      </c>
      <c r="I242" s="13">
        <v>0.54579718925620324</v>
      </c>
      <c r="J242" s="13">
        <v>0.22108940000000002</v>
      </c>
      <c r="K242" s="13">
        <v>1.312E-2</v>
      </c>
      <c r="L242" s="13">
        <v>0.60015869999999993</v>
      </c>
      <c r="M242" s="13">
        <v>0.28983471074380263</v>
      </c>
    </row>
    <row r="243" spans="1:13" x14ac:dyDescent="0.3">
      <c r="A243" s="17">
        <v>45531</v>
      </c>
      <c r="B243">
        <v>1.7250000000000063</v>
      </c>
      <c r="C243" s="13">
        <v>0.58623183471074924</v>
      </c>
      <c r="D243" s="13">
        <v>0.22557939999999999</v>
      </c>
      <c r="E243" s="13">
        <v>1.3650000000000001E-2</v>
      </c>
      <c r="F243" s="13">
        <v>0.60015859999999999</v>
      </c>
      <c r="G243" s="13">
        <v>0.29938016528925715</v>
      </c>
      <c r="H243">
        <v>1.6700000000000059</v>
      </c>
      <c r="I243" s="13">
        <v>0.54579718925620324</v>
      </c>
      <c r="J243" s="13">
        <v>0.22108940000000002</v>
      </c>
      <c r="K243" s="13">
        <v>1.312E-2</v>
      </c>
      <c r="L243" s="13">
        <v>0.60015869999999993</v>
      </c>
      <c r="M243" s="13">
        <v>0.28983471074380263</v>
      </c>
    </row>
    <row r="244" spans="1:13" x14ac:dyDescent="0.3">
      <c r="A244" s="17">
        <v>45532</v>
      </c>
      <c r="B244">
        <v>1.7250000000000063</v>
      </c>
      <c r="C244" s="13">
        <v>0.58623183471074924</v>
      </c>
      <c r="D244" s="13">
        <v>0.22557939999999999</v>
      </c>
      <c r="E244" s="13">
        <v>1.3650000000000001E-2</v>
      </c>
      <c r="F244" s="13">
        <v>0.60015859999999999</v>
      </c>
      <c r="G244" s="13">
        <v>0.29938016528925715</v>
      </c>
      <c r="H244">
        <v>1.6700000000000059</v>
      </c>
      <c r="I244" s="13">
        <v>0.54579718925620324</v>
      </c>
      <c r="J244" s="13">
        <v>0.22108940000000002</v>
      </c>
      <c r="K244" s="13">
        <v>1.312E-2</v>
      </c>
      <c r="L244" s="13">
        <v>0.60015869999999993</v>
      </c>
      <c r="M244" s="13">
        <v>0.28983471074380263</v>
      </c>
    </row>
    <row r="245" spans="1:13" x14ac:dyDescent="0.3">
      <c r="A245" s="17">
        <v>45533</v>
      </c>
      <c r="B245">
        <v>1.7250000000000063</v>
      </c>
      <c r="C245" s="13">
        <v>0.58623183471074924</v>
      </c>
      <c r="D245" s="13">
        <v>0.22557939999999999</v>
      </c>
      <c r="E245" s="13">
        <v>1.3650000000000001E-2</v>
      </c>
      <c r="F245" s="13">
        <v>0.60015859999999999</v>
      </c>
      <c r="G245" s="13">
        <v>0.29938016528925715</v>
      </c>
      <c r="H245">
        <v>1.6700000000000059</v>
      </c>
      <c r="I245" s="13">
        <v>0.54579718925620324</v>
      </c>
      <c r="J245" s="13">
        <v>0.22108940000000002</v>
      </c>
      <c r="K245" s="13">
        <v>1.312E-2</v>
      </c>
      <c r="L245" s="13">
        <v>0.60015869999999993</v>
      </c>
      <c r="M245" s="13">
        <v>0.28983471074380263</v>
      </c>
    </row>
    <row r="246" spans="1:13" x14ac:dyDescent="0.3">
      <c r="A246" s="17">
        <v>45534</v>
      </c>
      <c r="B246">
        <v>1.7250000000000063</v>
      </c>
      <c r="C246" s="13">
        <v>0.58623183471074924</v>
      </c>
      <c r="D246" s="13">
        <v>0.22557939999999999</v>
      </c>
      <c r="E246" s="13">
        <v>1.3650000000000001E-2</v>
      </c>
      <c r="F246" s="13">
        <v>0.60015859999999999</v>
      </c>
      <c r="G246" s="13">
        <v>0.29938016528925715</v>
      </c>
      <c r="H246">
        <v>1.6700000000000059</v>
      </c>
      <c r="I246" s="13">
        <v>0.54579718925620324</v>
      </c>
      <c r="J246" s="13">
        <v>0.22108940000000002</v>
      </c>
      <c r="K246" s="13">
        <v>1.312E-2</v>
      </c>
      <c r="L246" s="13">
        <v>0.60015869999999993</v>
      </c>
      <c r="M246" s="13">
        <v>0.28983471074380263</v>
      </c>
    </row>
    <row r="247" spans="1:13" x14ac:dyDescent="0.3">
      <c r="A247" s="17">
        <v>45535</v>
      </c>
      <c r="B247">
        <v>1.7250000000000063</v>
      </c>
      <c r="C247" s="13">
        <v>0.58623183471074924</v>
      </c>
      <c r="D247" s="13">
        <v>0.22557939999999999</v>
      </c>
      <c r="E247" s="13">
        <v>1.3650000000000001E-2</v>
      </c>
      <c r="F247" s="13">
        <v>0.60015859999999999</v>
      </c>
      <c r="G247" s="13">
        <v>0.29938016528925715</v>
      </c>
      <c r="H247">
        <v>1.6700000000000059</v>
      </c>
      <c r="I247" s="13">
        <v>0.54579718925620324</v>
      </c>
      <c r="J247" s="13">
        <v>0.22108940000000002</v>
      </c>
      <c r="K247" s="13">
        <v>1.312E-2</v>
      </c>
      <c r="L247" s="13">
        <v>0.60015869999999993</v>
      </c>
      <c r="M247" s="13">
        <v>0.28983471074380263</v>
      </c>
    </row>
    <row r="248" spans="1:13" x14ac:dyDescent="0.3">
      <c r="A248" s="17">
        <v>45536</v>
      </c>
      <c r="B248">
        <v>1.7250000000000063</v>
      </c>
      <c r="C248" s="13">
        <v>0.58623183471074924</v>
      </c>
      <c r="D248" s="13">
        <v>0.22557939999999999</v>
      </c>
      <c r="E248" s="13">
        <v>1.3650000000000001E-2</v>
      </c>
      <c r="F248" s="13">
        <v>0.60015859999999999</v>
      </c>
      <c r="G248" s="13">
        <v>0.29938016528925715</v>
      </c>
      <c r="H248">
        <v>1.6700000000000059</v>
      </c>
      <c r="I248" s="13">
        <v>0.54579718925620324</v>
      </c>
      <c r="J248" s="13">
        <v>0.22108940000000002</v>
      </c>
      <c r="K248" s="13">
        <v>1.312E-2</v>
      </c>
      <c r="L248" s="13">
        <v>0.60015869999999993</v>
      </c>
      <c r="M248" s="13">
        <v>0.28983471074380263</v>
      </c>
    </row>
    <row r="249" spans="1:13" x14ac:dyDescent="0.3">
      <c r="A249" s="17">
        <v>45537</v>
      </c>
      <c r="B249">
        <v>1.7250000000000063</v>
      </c>
      <c r="C249" s="13">
        <v>0.58623183471074924</v>
      </c>
      <c r="D249" s="13">
        <v>0.22557939999999999</v>
      </c>
      <c r="E249" s="13">
        <v>1.3650000000000001E-2</v>
      </c>
      <c r="F249" s="13">
        <v>0.60015859999999999</v>
      </c>
      <c r="G249" s="13">
        <v>0.29938016528925715</v>
      </c>
      <c r="H249">
        <v>1.6700000000000059</v>
      </c>
      <c r="I249" s="13">
        <v>0.54579718925620324</v>
      </c>
      <c r="J249" s="13">
        <v>0.22108940000000002</v>
      </c>
      <c r="K249" s="13">
        <v>1.312E-2</v>
      </c>
      <c r="L249" s="13">
        <v>0.60015869999999993</v>
      </c>
      <c r="M249" s="13">
        <v>0.28983471074380263</v>
      </c>
    </row>
    <row r="250" spans="1:13" x14ac:dyDescent="0.3">
      <c r="A250" s="17">
        <v>45538</v>
      </c>
      <c r="B250">
        <v>1.7250000000000063</v>
      </c>
      <c r="C250" s="13">
        <v>0.58623183471074924</v>
      </c>
      <c r="D250" s="13">
        <v>0.22557939999999999</v>
      </c>
      <c r="E250" s="13">
        <v>1.3650000000000001E-2</v>
      </c>
      <c r="F250" s="13">
        <v>0.60015859999999999</v>
      </c>
      <c r="G250" s="13">
        <v>0.29938016528925715</v>
      </c>
      <c r="H250">
        <v>1.6700000000000059</v>
      </c>
      <c r="I250" s="13">
        <v>0.54579718925620324</v>
      </c>
      <c r="J250" s="13">
        <v>0.22108940000000002</v>
      </c>
      <c r="K250" s="13">
        <v>1.312E-2</v>
      </c>
      <c r="L250" s="13">
        <v>0.60015869999999993</v>
      </c>
      <c r="M250" s="13">
        <v>0.28983471074380263</v>
      </c>
    </row>
    <row r="251" spans="1:13" x14ac:dyDescent="0.3">
      <c r="A251" s="17">
        <v>45539</v>
      </c>
      <c r="B251">
        <v>1.7250000000000063</v>
      </c>
      <c r="C251" s="13">
        <v>0.58623183471074924</v>
      </c>
      <c r="D251" s="13">
        <v>0.22557939999999999</v>
      </c>
      <c r="E251" s="13">
        <v>1.3650000000000001E-2</v>
      </c>
      <c r="F251" s="13">
        <v>0.60015859999999999</v>
      </c>
      <c r="G251" s="13">
        <v>0.29938016528925715</v>
      </c>
      <c r="H251">
        <v>1.6700000000000059</v>
      </c>
      <c r="I251" s="13">
        <v>0.54579718925620324</v>
      </c>
      <c r="J251" s="13">
        <v>0.22108940000000002</v>
      </c>
      <c r="K251" s="13">
        <v>1.312E-2</v>
      </c>
      <c r="L251" s="13">
        <v>0.60015869999999993</v>
      </c>
      <c r="M251" s="13">
        <v>0.28983471074380263</v>
      </c>
    </row>
    <row r="252" spans="1:13" x14ac:dyDescent="0.3">
      <c r="A252" s="17">
        <v>45540</v>
      </c>
      <c r="B252">
        <v>1.7250000000000063</v>
      </c>
      <c r="C252" s="13">
        <v>0.58623183471074924</v>
      </c>
      <c r="D252" s="13">
        <v>0.22557939999999999</v>
      </c>
      <c r="E252" s="13">
        <v>1.3650000000000001E-2</v>
      </c>
      <c r="F252" s="13">
        <v>0.60015859999999999</v>
      </c>
      <c r="G252" s="13">
        <v>0.29938016528925715</v>
      </c>
      <c r="H252">
        <v>1.6700000000000059</v>
      </c>
      <c r="I252" s="13">
        <v>0.54579718925620324</v>
      </c>
      <c r="J252" s="13">
        <v>0.22108940000000002</v>
      </c>
      <c r="K252" s="13">
        <v>1.312E-2</v>
      </c>
      <c r="L252" s="13">
        <v>0.60015869999999993</v>
      </c>
      <c r="M252" s="13">
        <v>0.28983471074380263</v>
      </c>
    </row>
    <row r="253" spans="1:13" x14ac:dyDescent="0.3">
      <c r="A253" s="17">
        <v>45541</v>
      </c>
      <c r="B253">
        <v>1.6990000000000061</v>
      </c>
      <c r="C253" s="13">
        <v>0.56474423140496388</v>
      </c>
      <c r="D253" s="13">
        <v>0.22557939999999999</v>
      </c>
      <c r="E253" s="13">
        <v>1.3650000000000001E-2</v>
      </c>
      <c r="F253" s="13">
        <v>0.60015859999999999</v>
      </c>
      <c r="G253" s="13">
        <v>0.29486776859504227</v>
      </c>
      <c r="H253">
        <v>1.6340000000000057</v>
      </c>
      <c r="I253" s="13">
        <v>0.51604512314050055</v>
      </c>
      <c r="J253" s="13">
        <v>0.22108940000000002</v>
      </c>
      <c r="K253" s="13">
        <v>1.312E-2</v>
      </c>
      <c r="L253" s="13">
        <v>0.60015869999999993</v>
      </c>
      <c r="M253" s="13">
        <v>0.28358677685950506</v>
      </c>
    </row>
    <row r="254" spans="1:13" x14ac:dyDescent="0.3">
      <c r="A254" s="17">
        <v>45542</v>
      </c>
      <c r="B254">
        <v>1.6990000000000061</v>
      </c>
      <c r="C254" s="13">
        <v>0.56474423140496388</v>
      </c>
      <c r="D254" s="13">
        <v>0.22557939999999999</v>
      </c>
      <c r="E254" s="13">
        <v>1.3650000000000001E-2</v>
      </c>
      <c r="F254" s="13">
        <v>0.60015859999999999</v>
      </c>
      <c r="G254" s="13">
        <v>0.29486776859504227</v>
      </c>
      <c r="H254">
        <v>1.6340000000000057</v>
      </c>
      <c r="I254" s="13">
        <v>0.51604512314050055</v>
      </c>
      <c r="J254" s="13">
        <v>0.22108940000000002</v>
      </c>
      <c r="K254" s="13">
        <v>1.312E-2</v>
      </c>
      <c r="L254" s="13">
        <v>0.60015869999999993</v>
      </c>
      <c r="M254" s="13">
        <v>0.28358677685950506</v>
      </c>
    </row>
    <row r="255" spans="1:13" x14ac:dyDescent="0.3">
      <c r="A255" s="17">
        <v>45543</v>
      </c>
      <c r="B255">
        <v>1.6990000000000061</v>
      </c>
      <c r="C255" s="13">
        <v>0.56474423140496388</v>
      </c>
      <c r="D255" s="13">
        <v>0.22557939999999999</v>
      </c>
      <c r="E255" s="13">
        <v>1.3650000000000001E-2</v>
      </c>
      <c r="F255" s="13">
        <v>0.60015859999999999</v>
      </c>
      <c r="G255" s="13">
        <v>0.29486776859504227</v>
      </c>
      <c r="H255">
        <v>1.6340000000000057</v>
      </c>
      <c r="I255" s="13">
        <v>0.51604512314050055</v>
      </c>
      <c r="J255" s="13">
        <v>0.22108940000000002</v>
      </c>
      <c r="K255" s="13">
        <v>1.312E-2</v>
      </c>
      <c r="L255" s="13">
        <v>0.60015869999999993</v>
      </c>
      <c r="M255" s="13">
        <v>0.28358677685950506</v>
      </c>
    </row>
    <row r="256" spans="1:13" x14ac:dyDescent="0.3">
      <c r="A256" s="17">
        <v>45544</v>
      </c>
      <c r="B256">
        <v>1.6990000000000061</v>
      </c>
      <c r="C256" s="13">
        <v>0.56474423140496388</v>
      </c>
      <c r="D256" s="13">
        <v>0.22557939999999999</v>
      </c>
      <c r="E256" s="13">
        <v>1.3650000000000001E-2</v>
      </c>
      <c r="F256" s="13">
        <v>0.60015859999999999</v>
      </c>
      <c r="G256" s="13">
        <v>0.29486776859504227</v>
      </c>
      <c r="H256">
        <v>1.6340000000000057</v>
      </c>
      <c r="I256" s="13">
        <v>0.51604512314050055</v>
      </c>
      <c r="J256" s="13">
        <v>0.22108940000000002</v>
      </c>
      <c r="K256" s="13">
        <v>1.312E-2</v>
      </c>
      <c r="L256" s="13">
        <v>0.60015869999999993</v>
      </c>
      <c r="M256" s="13">
        <v>0.28358677685950506</v>
      </c>
    </row>
    <row r="257" spans="1:13" x14ac:dyDescent="0.3">
      <c r="A257" s="17">
        <v>45545</v>
      </c>
      <c r="B257">
        <v>1.6990000000000061</v>
      </c>
      <c r="C257" s="13">
        <v>0.56474423140496388</v>
      </c>
      <c r="D257" s="13">
        <v>0.22557939999999999</v>
      </c>
      <c r="E257" s="13">
        <v>1.3650000000000001E-2</v>
      </c>
      <c r="F257" s="13">
        <v>0.60015859999999999</v>
      </c>
      <c r="G257" s="13">
        <v>0.29486776859504227</v>
      </c>
      <c r="H257">
        <v>1.6340000000000057</v>
      </c>
      <c r="I257" s="13">
        <v>0.51604512314050055</v>
      </c>
      <c r="J257" s="13">
        <v>0.22108940000000002</v>
      </c>
      <c r="K257" s="13">
        <v>1.312E-2</v>
      </c>
      <c r="L257" s="13">
        <v>0.60015869999999993</v>
      </c>
      <c r="M257" s="13">
        <v>0.28358677685950506</v>
      </c>
    </row>
    <row r="258" spans="1:13" x14ac:dyDescent="0.3">
      <c r="A258" s="17">
        <v>45546</v>
      </c>
      <c r="B258">
        <v>1.6990000000000061</v>
      </c>
      <c r="C258" s="13">
        <v>0.56474423140496388</v>
      </c>
      <c r="D258" s="13">
        <v>0.22557939999999999</v>
      </c>
      <c r="E258" s="13">
        <v>1.3650000000000001E-2</v>
      </c>
      <c r="F258" s="13">
        <v>0.60015859999999999</v>
      </c>
      <c r="G258" s="13">
        <v>0.29486776859504227</v>
      </c>
      <c r="H258">
        <v>1.6340000000000057</v>
      </c>
      <c r="I258" s="13">
        <v>0.51604512314050055</v>
      </c>
      <c r="J258" s="13">
        <v>0.22108940000000002</v>
      </c>
      <c r="K258" s="13">
        <v>1.312E-2</v>
      </c>
      <c r="L258" s="13">
        <v>0.60015869999999993</v>
      </c>
      <c r="M258" s="13">
        <v>0.28358677685950506</v>
      </c>
    </row>
    <row r="259" spans="1:13" x14ac:dyDescent="0.3">
      <c r="A259" s="17">
        <v>45547</v>
      </c>
      <c r="B259">
        <v>1.6990000000000061</v>
      </c>
      <c r="C259" s="13">
        <v>0.56474423140496388</v>
      </c>
      <c r="D259" s="13">
        <v>0.22557939999999999</v>
      </c>
      <c r="E259" s="13">
        <v>1.3650000000000001E-2</v>
      </c>
      <c r="F259" s="13">
        <v>0.60015859999999999</v>
      </c>
      <c r="G259" s="13">
        <v>0.29486776859504227</v>
      </c>
      <c r="H259">
        <v>1.6340000000000057</v>
      </c>
      <c r="I259" s="13">
        <v>0.51604512314050055</v>
      </c>
      <c r="J259" s="13">
        <v>0.22108940000000002</v>
      </c>
      <c r="K259" s="13">
        <v>1.312E-2</v>
      </c>
      <c r="L259" s="13">
        <v>0.60015869999999993</v>
      </c>
      <c r="M259" s="13">
        <v>0.28358677685950506</v>
      </c>
    </row>
    <row r="260" spans="1:13" x14ac:dyDescent="0.3">
      <c r="A260" s="17">
        <v>45548</v>
      </c>
      <c r="B260">
        <v>1.6660000000000059</v>
      </c>
      <c r="C260" s="13">
        <v>0.53747150413223632</v>
      </c>
      <c r="D260" s="13">
        <v>0.22557939999999999</v>
      </c>
      <c r="E260" s="13">
        <v>1.3650000000000001E-2</v>
      </c>
      <c r="F260" s="13">
        <v>0.60015859999999999</v>
      </c>
      <c r="G260" s="13">
        <v>0.28914049586776969</v>
      </c>
      <c r="H260">
        <v>1.6100000000000059</v>
      </c>
      <c r="I260" s="13">
        <v>0.49621041239669905</v>
      </c>
      <c r="J260" s="13">
        <v>0.22108940000000002</v>
      </c>
      <c r="K260" s="13">
        <v>1.312E-2</v>
      </c>
      <c r="L260" s="13">
        <v>0.60015869999999993</v>
      </c>
      <c r="M260" s="13">
        <v>0.27942148760330676</v>
      </c>
    </row>
    <row r="261" spans="1:13" x14ac:dyDescent="0.3">
      <c r="A261" s="17">
        <v>45549</v>
      </c>
      <c r="B261">
        <v>1.6660000000000059</v>
      </c>
      <c r="C261" s="13">
        <v>0.53747150413223632</v>
      </c>
      <c r="D261" s="13">
        <v>0.22557939999999999</v>
      </c>
      <c r="E261" s="13">
        <v>1.3650000000000001E-2</v>
      </c>
      <c r="F261" s="13">
        <v>0.60015859999999999</v>
      </c>
      <c r="G261" s="13">
        <v>0.28914049586776969</v>
      </c>
      <c r="H261">
        <v>1.6100000000000059</v>
      </c>
      <c r="I261" s="13">
        <v>0.49621041239669905</v>
      </c>
      <c r="J261" s="13">
        <v>0.22108940000000002</v>
      </c>
      <c r="K261" s="13">
        <v>1.312E-2</v>
      </c>
      <c r="L261" s="13">
        <v>0.60015869999999993</v>
      </c>
      <c r="M261" s="13">
        <v>0.27942148760330676</v>
      </c>
    </row>
    <row r="262" spans="1:13" x14ac:dyDescent="0.3">
      <c r="A262" s="17">
        <v>45550</v>
      </c>
      <c r="B262">
        <v>1.6660000000000059</v>
      </c>
      <c r="C262" s="13">
        <v>0.53747150413223632</v>
      </c>
      <c r="D262" s="13">
        <v>0.22557939999999999</v>
      </c>
      <c r="E262" s="13">
        <v>1.3650000000000001E-2</v>
      </c>
      <c r="F262" s="13">
        <v>0.60015859999999999</v>
      </c>
      <c r="G262" s="13">
        <v>0.28914049586776969</v>
      </c>
      <c r="H262">
        <v>1.6100000000000059</v>
      </c>
      <c r="I262" s="13">
        <v>0.49621041239669905</v>
      </c>
      <c r="J262" s="13">
        <v>0.22108940000000002</v>
      </c>
      <c r="K262" s="13">
        <v>1.312E-2</v>
      </c>
      <c r="L262" s="13">
        <v>0.60015869999999993</v>
      </c>
      <c r="M262" s="13">
        <v>0.27942148760330676</v>
      </c>
    </row>
    <row r="263" spans="1:13" x14ac:dyDescent="0.3">
      <c r="A263" s="17">
        <v>45551</v>
      </c>
      <c r="B263">
        <v>1.6660000000000059</v>
      </c>
      <c r="C263" s="13">
        <v>0.53747150413223632</v>
      </c>
      <c r="D263" s="13">
        <v>0.22557939999999999</v>
      </c>
      <c r="E263" s="13">
        <v>1.3650000000000001E-2</v>
      </c>
      <c r="F263" s="13">
        <v>0.60015859999999999</v>
      </c>
      <c r="G263" s="13">
        <v>0.28914049586776969</v>
      </c>
      <c r="H263">
        <v>1.6100000000000059</v>
      </c>
      <c r="I263" s="13">
        <v>0.49621041239669905</v>
      </c>
      <c r="J263" s="13">
        <v>0.22108940000000002</v>
      </c>
      <c r="K263" s="13">
        <v>1.312E-2</v>
      </c>
      <c r="L263" s="13">
        <v>0.60015869999999993</v>
      </c>
      <c r="M263" s="13">
        <v>0.27942148760330676</v>
      </c>
    </row>
    <row r="264" spans="1:13" x14ac:dyDescent="0.3">
      <c r="A264" s="17">
        <v>45552</v>
      </c>
      <c r="B264">
        <v>1.6800000000000059</v>
      </c>
      <c r="C264" s="13">
        <v>0.54904175206612071</v>
      </c>
      <c r="D264" s="13">
        <v>0.22557939999999999</v>
      </c>
      <c r="E264" s="13">
        <v>1.3650000000000001E-2</v>
      </c>
      <c r="F264" s="13">
        <v>0.60015859999999999</v>
      </c>
      <c r="G264" s="13">
        <v>0.29157024793388531</v>
      </c>
      <c r="H264">
        <v>1.6100000000000059</v>
      </c>
      <c r="I264" s="13">
        <v>0.49621041239669905</v>
      </c>
      <c r="J264" s="13">
        <v>0.22108940000000002</v>
      </c>
      <c r="K264" s="13">
        <v>1.312E-2</v>
      </c>
      <c r="L264" s="13">
        <v>0.60015869999999993</v>
      </c>
      <c r="M264" s="13">
        <v>0.27942148760330676</v>
      </c>
    </row>
    <row r="265" spans="1:13" x14ac:dyDescent="0.3">
      <c r="A265" s="17">
        <v>45553</v>
      </c>
      <c r="B265">
        <v>1.6800000000000059</v>
      </c>
      <c r="C265" s="13">
        <v>0.54904175206612071</v>
      </c>
      <c r="D265" s="13">
        <v>0.22557939999999999</v>
      </c>
      <c r="E265" s="13">
        <v>1.3650000000000001E-2</v>
      </c>
      <c r="F265" s="13">
        <v>0.60015859999999999</v>
      </c>
      <c r="G265" s="13">
        <v>0.29157024793388531</v>
      </c>
      <c r="H265">
        <v>1.6100000000000059</v>
      </c>
      <c r="I265" s="13">
        <v>0.49621041239669905</v>
      </c>
      <c r="J265" s="13">
        <v>0.22108940000000002</v>
      </c>
      <c r="K265" s="13">
        <v>1.312E-2</v>
      </c>
      <c r="L265" s="13">
        <v>0.60015869999999993</v>
      </c>
      <c r="M265" s="13">
        <v>0.27942148760330676</v>
      </c>
    </row>
    <row r="266" spans="1:13" x14ac:dyDescent="0.3">
      <c r="A266" s="17">
        <v>45554</v>
      </c>
      <c r="B266">
        <v>1.6800000000000059</v>
      </c>
      <c r="C266" s="13">
        <v>0.54904175206612071</v>
      </c>
      <c r="D266" s="13">
        <v>0.22557939999999999</v>
      </c>
      <c r="E266" s="13">
        <v>1.3650000000000001E-2</v>
      </c>
      <c r="F266" s="13">
        <v>0.60015859999999999</v>
      </c>
      <c r="G266" s="13">
        <v>0.29157024793388531</v>
      </c>
      <c r="H266">
        <v>1.6100000000000059</v>
      </c>
      <c r="I266" s="13">
        <v>0.49621041239669905</v>
      </c>
      <c r="J266" s="13">
        <v>0.22108940000000002</v>
      </c>
      <c r="K266" s="13">
        <v>1.312E-2</v>
      </c>
      <c r="L266" s="13">
        <v>0.60015869999999993</v>
      </c>
      <c r="M266" s="13">
        <v>0.27942148760330676</v>
      </c>
    </row>
    <row r="267" spans="1:13" x14ac:dyDescent="0.3">
      <c r="A267" s="17">
        <v>45555</v>
      </c>
      <c r="B267">
        <v>1.6800000000000059</v>
      </c>
      <c r="C267" s="13">
        <v>0.54904175206612071</v>
      </c>
      <c r="D267" s="13">
        <v>0.22557939999999999</v>
      </c>
      <c r="E267" s="13">
        <v>1.3650000000000001E-2</v>
      </c>
      <c r="F267" s="13">
        <v>0.60015859999999999</v>
      </c>
      <c r="G267" s="13">
        <v>0.29157024793388531</v>
      </c>
      <c r="H267">
        <v>1.6100000000000059</v>
      </c>
      <c r="I267" s="13">
        <v>0.49621041239669905</v>
      </c>
      <c r="J267" s="13">
        <v>0.22108940000000002</v>
      </c>
      <c r="K267" s="13">
        <v>1.312E-2</v>
      </c>
      <c r="L267" s="13">
        <v>0.60015869999999993</v>
      </c>
      <c r="M267" s="13">
        <v>0.27942148760330676</v>
      </c>
    </row>
    <row r="268" spans="1:13" x14ac:dyDescent="0.3">
      <c r="A268" s="17">
        <v>45556</v>
      </c>
      <c r="B268">
        <v>1.6800000000000059</v>
      </c>
      <c r="C268" s="13">
        <v>0.54904175206612071</v>
      </c>
      <c r="D268" s="13">
        <v>0.22557939999999999</v>
      </c>
      <c r="E268" s="13">
        <v>1.3650000000000001E-2</v>
      </c>
      <c r="F268" s="13">
        <v>0.60015859999999999</v>
      </c>
      <c r="G268" s="13">
        <v>0.29157024793388531</v>
      </c>
      <c r="H268">
        <v>1.6440000000000057</v>
      </c>
      <c r="I268" s="13">
        <v>0.52430958595041788</v>
      </c>
      <c r="J268" s="13">
        <v>0.22108940000000002</v>
      </c>
      <c r="K268" s="13">
        <v>1.312E-2</v>
      </c>
      <c r="L268" s="13">
        <v>0.60015869999999993</v>
      </c>
      <c r="M268" s="13">
        <v>0.28532231404958774</v>
      </c>
    </row>
    <row r="269" spans="1:13" x14ac:dyDescent="0.3">
      <c r="A269" s="17">
        <v>45557</v>
      </c>
      <c r="B269">
        <v>1.6800000000000059</v>
      </c>
      <c r="C269" s="13">
        <v>0.54904175206612071</v>
      </c>
      <c r="D269" s="13">
        <v>0.22557939999999999</v>
      </c>
      <c r="E269" s="13">
        <v>1.3650000000000001E-2</v>
      </c>
      <c r="F269" s="13">
        <v>0.60015859999999999</v>
      </c>
      <c r="G269" s="13">
        <v>0.29157024793388531</v>
      </c>
      <c r="H269">
        <v>1.6440000000000057</v>
      </c>
      <c r="I269" s="13">
        <v>0.52430958595041788</v>
      </c>
      <c r="J269" s="13">
        <v>0.22108940000000002</v>
      </c>
      <c r="K269" s="13">
        <v>1.312E-2</v>
      </c>
      <c r="L269" s="13">
        <v>0.60015869999999993</v>
      </c>
      <c r="M269" s="13">
        <v>0.28532231404958774</v>
      </c>
    </row>
    <row r="270" spans="1:13" x14ac:dyDescent="0.3">
      <c r="A270" s="17">
        <v>45558</v>
      </c>
      <c r="B270">
        <v>1.6800000000000059</v>
      </c>
      <c r="C270" s="13">
        <v>0.54904175206612071</v>
      </c>
      <c r="D270" s="13">
        <v>0.22557939999999999</v>
      </c>
      <c r="E270" s="13">
        <v>1.3650000000000001E-2</v>
      </c>
      <c r="F270" s="13">
        <v>0.60015859999999999</v>
      </c>
      <c r="G270" s="13">
        <v>0.29157024793388531</v>
      </c>
      <c r="H270">
        <v>1.6440000000000057</v>
      </c>
      <c r="I270" s="13">
        <v>0.52430958595041788</v>
      </c>
      <c r="J270" s="13">
        <v>0.22108940000000002</v>
      </c>
      <c r="K270" s="13">
        <v>1.312E-2</v>
      </c>
      <c r="L270" s="13">
        <v>0.60015869999999993</v>
      </c>
      <c r="M270" s="13">
        <v>0.28532231404958774</v>
      </c>
    </row>
    <row r="271" spans="1:13" x14ac:dyDescent="0.3">
      <c r="A271" s="17">
        <v>45559</v>
      </c>
      <c r="B271">
        <v>1.6800000000000059</v>
      </c>
      <c r="C271" s="13">
        <v>0.54904175206612071</v>
      </c>
      <c r="D271" s="13">
        <v>0.22557939999999999</v>
      </c>
      <c r="E271" s="13">
        <v>1.3650000000000001E-2</v>
      </c>
      <c r="F271" s="13">
        <v>0.60015859999999999</v>
      </c>
      <c r="G271" s="13">
        <v>0.29157024793388531</v>
      </c>
      <c r="H271">
        <v>1.6440000000000057</v>
      </c>
      <c r="I271" s="13">
        <v>0.52430958595041788</v>
      </c>
      <c r="J271" s="13">
        <v>0.22108940000000002</v>
      </c>
      <c r="K271" s="13">
        <v>1.312E-2</v>
      </c>
      <c r="L271" s="13">
        <v>0.60015869999999993</v>
      </c>
      <c r="M271" s="13">
        <v>0.28532231404958774</v>
      </c>
    </row>
    <row r="272" spans="1:13" x14ac:dyDescent="0.3">
      <c r="A272" s="17">
        <v>45560</v>
      </c>
      <c r="B272">
        <v>1.6800000000000059</v>
      </c>
      <c r="C272" s="13">
        <v>0.54904175206612071</v>
      </c>
      <c r="D272" s="13">
        <v>0.22557939999999999</v>
      </c>
      <c r="E272" s="13">
        <v>1.3650000000000001E-2</v>
      </c>
      <c r="F272" s="13">
        <v>0.60015859999999999</v>
      </c>
      <c r="G272" s="13">
        <v>0.29157024793388531</v>
      </c>
      <c r="H272">
        <v>1.6440000000000057</v>
      </c>
      <c r="I272" s="13">
        <v>0.52430958595041788</v>
      </c>
      <c r="J272" s="13">
        <v>0.22108940000000002</v>
      </c>
      <c r="K272" s="13">
        <v>1.312E-2</v>
      </c>
      <c r="L272" s="13">
        <v>0.60015869999999993</v>
      </c>
      <c r="M272" s="13">
        <v>0.28532231404958774</v>
      </c>
    </row>
    <row r="273" spans="1:13" x14ac:dyDescent="0.3">
      <c r="A273" s="17">
        <v>45561</v>
      </c>
      <c r="B273">
        <v>1.6800000000000059</v>
      </c>
      <c r="C273" s="13">
        <v>0.54904175206612071</v>
      </c>
      <c r="D273" s="13">
        <v>0.22557939999999999</v>
      </c>
      <c r="E273" s="13">
        <v>1.3650000000000001E-2</v>
      </c>
      <c r="F273" s="13">
        <v>0.60015859999999999</v>
      </c>
      <c r="G273" s="13">
        <v>0.29157024793388531</v>
      </c>
      <c r="H273">
        <v>1.6440000000000057</v>
      </c>
      <c r="I273" s="13">
        <v>0.52430958595041788</v>
      </c>
      <c r="J273" s="13">
        <v>0.22108940000000002</v>
      </c>
      <c r="K273" s="13">
        <v>1.312E-2</v>
      </c>
      <c r="L273" s="13">
        <v>0.60015869999999993</v>
      </c>
      <c r="M273" s="13">
        <v>0.28532231404958774</v>
      </c>
    </row>
    <row r="274" spans="1:13" x14ac:dyDescent="0.3">
      <c r="A274" s="17">
        <v>45562</v>
      </c>
      <c r="B274">
        <v>1.6920000000000059</v>
      </c>
      <c r="C274" s="13">
        <v>0.55895910743802146</v>
      </c>
      <c r="D274" s="13">
        <v>0.22557939999999999</v>
      </c>
      <c r="E274" s="13">
        <v>1.3650000000000001E-2</v>
      </c>
      <c r="F274" s="13">
        <v>0.60015859999999999</v>
      </c>
      <c r="G274" s="13">
        <v>0.29365289256198457</v>
      </c>
      <c r="H274">
        <v>1.6440000000000057</v>
      </c>
      <c r="I274" s="13">
        <v>0.52430958595041788</v>
      </c>
      <c r="J274" s="13">
        <v>0.22108940000000002</v>
      </c>
      <c r="K274" s="13">
        <v>1.312E-2</v>
      </c>
      <c r="L274" s="13">
        <v>0.60015869999999993</v>
      </c>
      <c r="M274" s="13">
        <v>0.28532231404958774</v>
      </c>
    </row>
    <row r="275" spans="1:13" x14ac:dyDescent="0.3">
      <c r="A275" s="17">
        <v>45563</v>
      </c>
      <c r="B275">
        <v>1.6920000000000059</v>
      </c>
      <c r="C275" s="13">
        <v>0.55895910743802146</v>
      </c>
      <c r="D275" s="13">
        <v>0.22557939999999999</v>
      </c>
      <c r="E275" s="13">
        <v>1.3650000000000001E-2</v>
      </c>
      <c r="F275" s="13">
        <v>0.60015859999999999</v>
      </c>
      <c r="G275" s="13">
        <v>0.29365289256198457</v>
      </c>
      <c r="H275">
        <v>1.6440000000000057</v>
      </c>
      <c r="I275" s="13">
        <v>0.52430958595041788</v>
      </c>
      <c r="J275" s="13">
        <v>0.22108940000000002</v>
      </c>
      <c r="K275" s="13">
        <v>1.312E-2</v>
      </c>
      <c r="L275" s="13">
        <v>0.60015869999999993</v>
      </c>
      <c r="M275" s="13">
        <v>0.28532231404958774</v>
      </c>
    </row>
    <row r="276" spans="1:13" x14ac:dyDescent="0.3">
      <c r="A276" s="17">
        <v>45564</v>
      </c>
      <c r="B276">
        <v>1.6920000000000059</v>
      </c>
      <c r="C276" s="13">
        <v>0.55895910743802146</v>
      </c>
      <c r="D276" s="13">
        <v>0.22557939999999999</v>
      </c>
      <c r="E276" s="13">
        <v>1.3650000000000001E-2</v>
      </c>
      <c r="F276" s="13">
        <v>0.60015859999999999</v>
      </c>
      <c r="G276" s="13">
        <v>0.29365289256198457</v>
      </c>
      <c r="H276">
        <v>1.6440000000000057</v>
      </c>
      <c r="I276" s="13">
        <v>0.52430958595041788</v>
      </c>
      <c r="J276" s="13">
        <v>0.22108940000000002</v>
      </c>
      <c r="K276" s="13">
        <v>1.312E-2</v>
      </c>
      <c r="L276" s="13">
        <v>0.60015869999999993</v>
      </c>
      <c r="M276" s="13">
        <v>0.28532231404958774</v>
      </c>
    </row>
    <row r="277" spans="1:13" x14ac:dyDescent="0.3">
      <c r="A277" s="17">
        <v>45565</v>
      </c>
      <c r="B277">
        <v>1.6920000000000059</v>
      </c>
      <c r="C277" s="13">
        <v>0.55895910743802146</v>
      </c>
      <c r="D277" s="13">
        <v>0.22557939999999999</v>
      </c>
      <c r="E277" s="13">
        <v>1.3650000000000001E-2</v>
      </c>
      <c r="F277" s="13">
        <v>0.60015859999999999</v>
      </c>
      <c r="G277" s="13">
        <v>0.29365289256198457</v>
      </c>
      <c r="H277">
        <v>1.6440000000000057</v>
      </c>
      <c r="I277" s="13">
        <v>0.52430958595041788</v>
      </c>
      <c r="J277" s="13">
        <v>0.22108940000000002</v>
      </c>
      <c r="K277" s="13">
        <v>1.312E-2</v>
      </c>
      <c r="L277" s="13">
        <v>0.60015869999999993</v>
      </c>
      <c r="M277" s="13">
        <v>0.28532231404958774</v>
      </c>
    </row>
    <row r="278" spans="1:13" x14ac:dyDescent="0.3">
      <c r="A278" s="17">
        <v>45566</v>
      </c>
      <c r="B278">
        <v>1.6960000000000059</v>
      </c>
      <c r="C278" s="13">
        <v>0.55891469256198845</v>
      </c>
      <c r="D278" s="13">
        <v>0.22954959999999999</v>
      </c>
      <c r="E278" s="13">
        <v>1.303E-2</v>
      </c>
      <c r="F278" s="13">
        <v>0.60015859999999999</v>
      </c>
      <c r="G278" s="13">
        <v>0.29434710743801751</v>
      </c>
      <c r="H278">
        <v>1.6270000000000058</v>
      </c>
      <c r="I278" s="13">
        <v>0.50706879917355852</v>
      </c>
      <c r="J278" s="13">
        <v>0.2249806</v>
      </c>
      <c r="K278" s="13">
        <v>1.242E-2</v>
      </c>
      <c r="L278" s="13">
        <v>0.60015869999999993</v>
      </c>
      <c r="M278" s="13">
        <v>0.28237190082644714</v>
      </c>
    </row>
    <row r="279" spans="1:13" x14ac:dyDescent="0.3">
      <c r="A279" s="17">
        <v>45567</v>
      </c>
      <c r="B279">
        <v>1.6960000000000059</v>
      </c>
      <c r="C279" s="13">
        <v>0.55891469256198845</v>
      </c>
      <c r="D279" s="13">
        <v>0.22954959999999999</v>
      </c>
      <c r="E279" s="13">
        <v>1.303E-2</v>
      </c>
      <c r="F279" s="13">
        <v>0.60015859999999999</v>
      </c>
      <c r="G279" s="13">
        <v>0.29434710743801751</v>
      </c>
      <c r="H279">
        <v>1.6270000000000058</v>
      </c>
      <c r="I279" s="13">
        <v>0.50706879917355852</v>
      </c>
      <c r="J279" s="13">
        <v>0.2249806</v>
      </c>
      <c r="K279" s="13">
        <v>1.242E-2</v>
      </c>
      <c r="L279" s="13">
        <v>0.60015869999999993</v>
      </c>
      <c r="M279" s="13">
        <v>0.28237190082644714</v>
      </c>
    </row>
    <row r="280" spans="1:13" x14ac:dyDescent="0.3">
      <c r="A280" s="17">
        <v>45568</v>
      </c>
      <c r="B280">
        <v>1.6960000000000059</v>
      </c>
      <c r="C280" s="13">
        <v>0.55891469256198845</v>
      </c>
      <c r="D280" s="13">
        <v>0.22954959999999999</v>
      </c>
      <c r="E280" s="13">
        <v>1.303E-2</v>
      </c>
      <c r="F280" s="13">
        <v>0.60015859999999999</v>
      </c>
      <c r="G280" s="13">
        <v>0.29434710743801751</v>
      </c>
      <c r="H280">
        <v>1.6270000000000058</v>
      </c>
      <c r="I280" s="13">
        <v>0.50706879917355852</v>
      </c>
      <c r="J280" s="13">
        <v>0.2249806</v>
      </c>
      <c r="K280" s="13">
        <v>1.242E-2</v>
      </c>
      <c r="L280" s="13">
        <v>0.60015869999999993</v>
      </c>
      <c r="M280" s="13">
        <v>0.28237190082644714</v>
      </c>
    </row>
    <row r="281" spans="1:13" x14ac:dyDescent="0.3">
      <c r="A281" s="17">
        <v>45569</v>
      </c>
      <c r="B281">
        <v>1.6960000000000059</v>
      </c>
      <c r="C281" s="13">
        <v>0.55891469256198845</v>
      </c>
      <c r="D281" s="13">
        <v>0.22954959999999999</v>
      </c>
      <c r="E281" s="13">
        <v>1.303E-2</v>
      </c>
      <c r="F281" s="13">
        <v>0.60015859999999999</v>
      </c>
      <c r="G281" s="13">
        <v>0.29434710743801751</v>
      </c>
      <c r="H281">
        <v>1.6270000000000058</v>
      </c>
      <c r="I281" s="13">
        <v>0.50706879917355852</v>
      </c>
      <c r="J281" s="13">
        <v>0.2249806</v>
      </c>
      <c r="K281" s="13">
        <v>1.242E-2</v>
      </c>
      <c r="L281" s="13">
        <v>0.60015869999999993</v>
      </c>
      <c r="M281" s="13">
        <v>0.28237190082644714</v>
      </c>
    </row>
    <row r="282" spans="1:13" x14ac:dyDescent="0.3">
      <c r="A282" s="17">
        <v>45570</v>
      </c>
      <c r="B282">
        <v>1.6960000000000059</v>
      </c>
      <c r="C282" s="13">
        <v>0.55891469256198845</v>
      </c>
      <c r="D282" s="13">
        <v>0.22954959999999999</v>
      </c>
      <c r="E282" s="13">
        <v>1.303E-2</v>
      </c>
      <c r="F282" s="13">
        <v>0.60015859999999999</v>
      </c>
      <c r="G282" s="13">
        <v>0.29434710743801751</v>
      </c>
      <c r="H282">
        <v>1.6270000000000058</v>
      </c>
      <c r="I282" s="13">
        <v>0.50706879917355852</v>
      </c>
      <c r="J282" s="13">
        <v>0.2249806</v>
      </c>
      <c r="K282" s="13">
        <v>1.242E-2</v>
      </c>
      <c r="L282" s="13">
        <v>0.60015869999999993</v>
      </c>
      <c r="M282" s="13">
        <v>0.28237190082644714</v>
      </c>
    </row>
    <row r="283" spans="1:13" x14ac:dyDescent="0.3">
      <c r="A283" s="17">
        <v>45571</v>
      </c>
      <c r="B283">
        <v>1.6960000000000059</v>
      </c>
      <c r="C283" s="13">
        <v>0.55891469256198845</v>
      </c>
      <c r="D283" s="13">
        <v>0.22954959999999999</v>
      </c>
      <c r="E283" s="13">
        <v>1.303E-2</v>
      </c>
      <c r="F283" s="13">
        <v>0.60015859999999999</v>
      </c>
      <c r="G283" s="13">
        <v>0.29434710743801751</v>
      </c>
      <c r="H283">
        <v>1.6270000000000058</v>
      </c>
      <c r="I283" s="13">
        <v>0.50706879917355852</v>
      </c>
      <c r="J283" s="13">
        <v>0.2249806</v>
      </c>
      <c r="K283" s="13">
        <v>1.242E-2</v>
      </c>
      <c r="L283" s="13">
        <v>0.60015869999999993</v>
      </c>
      <c r="M283" s="13">
        <v>0.28237190082644714</v>
      </c>
    </row>
    <row r="284" spans="1:13" x14ac:dyDescent="0.3">
      <c r="A284" s="17">
        <v>45572</v>
      </c>
      <c r="B284">
        <v>1.6960000000000059</v>
      </c>
      <c r="C284" s="13">
        <v>0.55891469256198845</v>
      </c>
      <c r="D284" s="13">
        <v>0.22954959999999999</v>
      </c>
      <c r="E284" s="13">
        <v>1.303E-2</v>
      </c>
      <c r="F284" s="13">
        <v>0.60015859999999999</v>
      </c>
      <c r="G284" s="13">
        <v>0.29434710743801751</v>
      </c>
      <c r="H284">
        <v>1.6270000000000058</v>
      </c>
      <c r="I284" s="13">
        <v>0.50706879917355852</v>
      </c>
      <c r="J284" s="13">
        <v>0.2249806</v>
      </c>
      <c r="K284" s="13">
        <v>1.242E-2</v>
      </c>
      <c r="L284" s="13">
        <v>0.60015869999999993</v>
      </c>
      <c r="M284" s="13">
        <v>0.28237190082644714</v>
      </c>
    </row>
    <row r="285" spans="1:13" x14ac:dyDescent="0.3">
      <c r="A285" s="17">
        <v>45573</v>
      </c>
      <c r="B285">
        <v>1.7490000000000063</v>
      </c>
      <c r="C285" s="13">
        <v>0.60271634545455066</v>
      </c>
      <c r="D285" s="13">
        <v>0.22954959999999999</v>
      </c>
      <c r="E285" s="13">
        <v>1.303E-2</v>
      </c>
      <c r="F285" s="13">
        <v>0.60015859999999999</v>
      </c>
      <c r="G285" s="13">
        <v>0.30354545454545567</v>
      </c>
      <c r="H285">
        <v>1.6270000000000058</v>
      </c>
      <c r="I285" s="13">
        <v>0.50706879917355852</v>
      </c>
      <c r="J285" s="13">
        <v>0.2249806</v>
      </c>
      <c r="K285" s="13">
        <v>1.242E-2</v>
      </c>
      <c r="L285" s="13">
        <v>0.60015869999999993</v>
      </c>
      <c r="M285" s="13">
        <v>0.28237190082644714</v>
      </c>
    </row>
    <row r="286" spans="1:13" x14ac:dyDescent="0.3">
      <c r="A286" s="17">
        <v>45574</v>
      </c>
      <c r="B286">
        <v>1.7490000000000063</v>
      </c>
      <c r="C286" s="13">
        <v>0.60271634545455066</v>
      </c>
      <c r="D286" s="13">
        <v>0.22954959999999999</v>
      </c>
      <c r="E286" s="13">
        <v>1.303E-2</v>
      </c>
      <c r="F286" s="13">
        <v>0.60015859999999999</v>
      </c>
      <c r="G286" s="13">
        <v>0.30354545454545567</v>
      </c>
      <c r="H286">
        <v>1.6820000000000059</v>
      </c>
      <c r="I286" s="13">
        <v>0.55252334462810393</v>
      </c>
      <c r="J286" s="13">
        <v>0.2249806</v>
      </c>
      <c r="K286" s="13">
        <v>1.242E-2</v>
      </c>
      <c r="L286" s="13">
        <v>0.60015869999999993</v>
      </c>
      <c r="M286" s="13">
        <v>0.29191735537190189</v>
      </c>
    </row>
    <row r="287" spans="1:13" x14ac:dyDescent="0.3">
      <c r="A287" s="17">
        <v>45575</v>
      </c>
      <c r="B287">
        <v>1.7490000000000063</v>
      </c>
      <c r="C287" s="13">
        <v>0.60271634545455066</v>
      </c>
      <c r="D287" s="13">
        <v>0.22954959999999999</v>
      </c>
      <c r="E287" s="13">
        <v>1.303E-2</v>
      </c>
      <c r="F287" s="13">
        <v>0.60015859999999999</v>
      </c>
      <c r="G287" s="13">
        <v>0.30354545454545567</v>
      </c>
      <c r="H287">
        <v>1.6820000000000059</v>
      </c>
      <c r="I287" s="13">
        <v>0.55252334462810393</v>
      </c>
      <c r="J287" s="13">
        <v>0.2249806</v>
      </c>
      <c r="K287" s="13">
        <v>1.242E-2</v>
      </c>
      <c r="L287" s="13">
        <v>0.60015869999999993</v>
      </c>
      <c r="M287" s="13">
        <v>0.29191735537190189</v>
      </c>
    </row>
    <row r="288" spans="1:13" x14ac:dyDescent="0.3">
      <c r="A288" s="17">
        <v>45576</v>
      </c>
      <c r="B288">
        <v>1.7490000000000063</v>
      </c>
      <c r="C288" s="13">
        <v>0.60271634545455066</v>
      </c>
      <c r="D288" s="13">
        <v>0.22954959999999999</v>
      </c>
      <c r="E288" s="13">
        <v>1.303E-2</v>
      </c>
      <c r="F288" s="13">
        <v>0.60015859999999999</v>
      </c>
      <c r="G288" s="13">
        <v>0.30354545454545567</v>
      </c>
      <c r="H288">
        <v>1.6820000000000059</v>
      </c>
      <c r="I288" s="13">
        <v>0.55252334462810393</v>
      </c>
      <c r="J288" s="13">
        <v>0.2249806</v>
      </c>
      <c r="K288" s="13">
        <v>1.242E-2</v>
      </c>
      <c r="L288" s="13">
        <v>0.60015869999999993</v>
      </c>
      <c r="M288" s="13">
        <v>0.29191735537190189</v>
      </c>
    </row>
    <row r="289" spans="1:13" x14ac:dyDescent="0.3">
      <c r="A289" s="17">
        <v>45577</v>
      </c>
      <c r="B289">
        <v>1.7490000000000063</v>
      </c>
      <c r="C289" s="13">
        <v>0.60271634545455066</v>
      </c>
      <c r="D289" s="13">
        <v>0.22954959999999999</v>
      </c>
      <c r="E289" s="13">
        <v>1.303E-2</v>
      </c>
      <c r="F289" s="13">
        <v>0.60015859999999999</v>
      </c>
      <c r="G289" s="13">
        <v>0.30354545454545567</v>
      </c>
      <c r="H289">
        <v>1.6820000000000059</v>
      </c>
      <c r="I289" s="13">
        <v>0.55252334462810393</v>
      </c>
      <c r="J289" s="13">
        <v>0.2249806</v>
      </c>
      <c r="K289" s="13">
        <v>1.242E-2</v>
      </c>
      <c r="L289" s="13">
        <v>0.60015869999999993</v>
      </c>
      <c r="M289" s="13">
        <v>0.29191735537190189</v>
      </c>
    </row>
    <row r="290" spans="1:13" x14ac:dyDescent="0.3">
      <c r="A290" s="17">
        <v>45578</v>
      </c>
      <c r="B290">
        <v>1.7490000000000063</v>
      </c>
      <c r="C290" s="13">
        <v>0.60271634545455066</v>
      </c>
      <c r="D290" s="13">
        <v>0.22954959999999999</v>
      </c>
      <c r="E290" s="13">
        <v>1.303E-2</v>
      </c>
      <c r="F290" s="13">
        <v>0.60015859999999999</v>
      </c>
      <c r="G290" s="13">
        <v>0.30354545454545567</v>
      </c>
      <c r="H290">
        <v>1.6820000000000059</v>
      </c>
      <c r="I290" s="13">
        <v>0.55252334462810393</v>
      </c>
      <c r="J290" s="13">
        <v>0.2249806</v>
      </c>
      <c r="K290" s="13">
        <v>1.242E-2</v>
      </c>
      <c r="L290" s="13">
        <v>0.60015869999999993</v>
      </c>
      <c r="M290" s="13">
        <v>0.29191735537190189</v>
      </c>
    </row>
    <row r="291" spans="1:13" x14ac:dyDescent="0.3">
      <c r="A291" s="17">
        <v>45579</v>
      </c>
      <c r="B291">
        <v>1.7490000000000063</v>
      </c>
      <c r="C291" s="13">
        <v>0.60271634545455066</v>
      </c>
      <c r="D291" s="13">
        <v>0.22954959999999999</v>
      </c>
      <c r="E291" s="13">
        <v>1.303E-2</v>
      </c>
      <c r="F291" s="13">
        <v>0.60015859999999999</v>
      </c>
      <c r="G291" s="13">
        <v>0.30354545454545567</v>
      </c>
      <c r="H291">
        <v>1.6820000000000059</v>
      </c>
      <c r="I291" s="13">
        <v>0.55252334462810393</v>
      </c>
      <c r="J291" s="13">
        <v>0.2249806</v>
      </c>
      <c r="K291" s="13">
        <v>1.242E-2</v>
      </c>
      <c r="L291" s="13">
        <v>0.60015869999999993</v>
      </c>
      <c r="M291" s="13">
        <v>0.29191735537190189</v>
      </c>
    </row>
    <row r="292" spans="1:13" x14ac:dyDescent="0.3">
      <c r="A292" s="17">
        <v>45580</v>
      </c>
      <c r="B292">
        <v>1.7490000000000063</v>
      </c>
      <c r="C292" s="13">
        <v>0.60271634545455066</v>
      </c>
      <c r="D292" s="13">
        <v>0.22954959999999999</v>
      </c>
      <c r="E292" s="13">
        <v>1.303E-2</v>
      </c>
      <c r="F292" s="13">
        <v>0.60015859999999999</v>
      </c>
      <c r="G292" s="13">
        <v>0.30354545454545567</v>
      </c>
      <c r="H292">
        <v>1.6820000000000059</v>
      </c>
      <c r="I292" s="13">
        <v>0.55252334462810393</v>
      </c>
      <c r="J292" s="13">
        <v>0.2249806</v>
      </c>
      <c r="K292" s="13">
        <v>1.242E-2</v>
      </c>
      <c r="L292" s="13">
        <v>0.60015869999999993</v>
      </c>
      <c r="M292" s="13">
        <v>0.29191735537190189</v>
      </c>
    </row>
    <row r="293" spans="1:13" x14ac:dyDescent="0.3">
      <c r="A293" s="17">
        <v>45581</v>
      </c>
      <c r="B293">
        <v>1.7490000000000063</v>
      </c>
      <c r="C293" s="13">
        <v>0.60271634545455066</v>
      </c>
      <c r="D293" s="13">
        <v>0.22954959999999999</v>
      </c>
      <c r="E293" s="13">
        <v>1.303E-2</v>
      </c>
      <c r="F293" s="13">
        <v>0.60015859999999999</v>
      </c>
      <c r="G293" s="13">
        <v>0.30354545454545567</v>
      </c>
      <c r="H293">
        <v>1.6820000000000059</v>
      </c>
      <c r="I293" s="13">
        <v>0.55252334462810393</v>
      </c>
      <c r="J293" s="13">
        <v>0.2249806</v>
      </c>
      <c r="K293" s="13">
        <v>1.242E-2</v>
      </c>
      <c r="L293" s="13">
        <v>0.60015869999999993</v>
      </c>
      <c r="M293" s="13">
        <v>0.29191735537190189</v>
      </c>
    </row>
    <row r="294" spans="1:13" x14ac:dyDescent="0.3">
      <c r="A294" s="17">
        <v>45582</v>
      </c>
      <c r="B294">
        <v>1.7490000000000063</v>
      </c>
      <c r="C294" s="13">
        <v>0.60271634545455066</v>
      </c>
      <c r="D294" s="13">
        <v>0.22954959999999999</v>
      </c>
      <c r="E294" s="13">
        <v>1.303E-2</v>
      </c>
      <c r="F294" s="13">
        <v>0.60015859999999999</v>
      </c>
      <c r="G294" s="13">
        <v>0.30354545454545567</v>
      </c>
      <c r="H294">
        <v>1.6820000000000059</v>
      </c>
      <c r="I294" s="13">
        <v>0.55252334462810393</v>
      </c>
      <c r="J294" s="13">
        <v>0.2249806</v>
      </c>
      <c r="K294" s="13">
        <v>1.242E-2</v>
      </c>
      <c r="L294" s="13">
        <v>0.60015869999999993</v>
      </c>
      <c r="M294" s="13">
        <v>0.29191735537190189</v>
      </c>
    </row>
    <row r="295" spans="1:13" x14ac:dyDescent="0.3">
      <c r="A295" s="17">
        <v>45583</v>
      </c>
      <c r="B295">
        <v>1.708000000000006</v>
      </c>
      <c r="C295" s="13">
        <v>0.5688320479338892</v>
      </c>
      <c r="D295" s="13">
        <v>0.22954959999999999</v>
      </c>
      <c r="E295" s="13">
        <v>1.303E-2</v>
      </c>
      <c r="F295" s="13">
        <v>0.60015859999999999</v>
      </c>
      <c r="G295" s="13">
        <v>0.29642975206611677</v>
      </c>
      <c r="H295">
        <v>1.6820000000000059</v>
      </c>
      <c r="I295" s="13">
        <v>0.55252334462810393</v>
      </c>
      <c r="J295" s="13">
        <v>0.2249806</v>
      </c>
      <c r="K295" s="13">
        <v>1.242E-2</v>
      </c>
      <c r="L295" s="13">
        <v>0.60015869999999993</v>
      </c>
      <c r="M295" s="13">
        <v>0.29191735537190189</v>
      </c>
    </row>
    <row r="296" spans="1:13" x14ac:dyDescent="0.3">
      <c r="A296" s="17">
        <v>45584</v>
      </c>
      <c r="B296">
        <v>1.708000000000006</v>
      </c>
      <c r="C296" s="13">
        <v>0.5688320479338892</v>
      </c>
      <c r="D296" s="13">
        <v>0.22954959999999999</v>
      </c>
      <c r="E296" s="13">
        <v>1.303E-2</v>
      </c>
      <c r="F296" s="13">
        <v>0.60015859999999999</v>
      </c>
      <c r="G296" s="13">
        <v>0.29642975206611677</v>
      </c>
      <c r="H296">
        <v>1.663000000000006</v>
      </c>
      <c r="I296" s="13">
        <v>0.53682086528926121</v>
      </c>
      <c r="J296" s="13">
        <v>0.2249806</v>
      </c>
      <c r="K296" s="13">
        <v>1.242E-2</v>
      </c>
      <c r="L296" s="13">
        <v>0.60015869999999993</v>
      </c>
      <c r="M296" s="13">
        <v>0.2886198347107447</v>
      </c>
    </row>
    <row r="297" spans="1:13" x14ac:dyDescent="0.3">
      <c r="A297" s="17">
        <v>45585</v>
      </c>
      <c r="B297">
        <v>1.708000000000006</v>
      </c>
      <c r="C297" s="13">
        <v>0.5688320479338892</v>
      </c>
      <c r="D297" s="13">
        <v>0.22954959999999999</v>
      </c>
      <c r="E297" s="13">
        <v>1.303E-2</v>
      </c>
      <c r="F297" s="13">
        <v>0.60015859999999999</v>
      </c>
      <c r="G297" s="13">
        <v>0.29642975206611677</v>
      </c>
      <c r="H297">
        <v>1.663000000000006</v>
      </c>
      <c r="I297" s="13">
        <v>0.53682086528926121</v>
      </c>
      <c r="J297" s="13">
        <v>0.2249806</v>
      </c>
      <c r="K297" s="13">
        <v>1.242E-2</v>
      </c>
      <c r="L297" s="13">
        <v>0.60015869999999993</v>
      </c>
      <c r="M297" s="13">
        <v>0.2886198347107447</v>
      </c>
    </row>
    <row r="298" spans="1:13" x14ac:dyDescent="0.3">
      <c r="A298" s="17">
        <v>45586</v>
      </c>
      <c r="B298">
        <v>1.708000000000006</v>
      </c>
      <c r="C298" s="13">
        <v>0.5688320479338892</v>
      </c>
      <c r="D298" s="13">
        <v>0.22954959999999999</v>
      </c>
      <c r="E298" s="13">
        <v>1.303E-2</v>
      </c>
      <c r="F298" s="13">
        <v>0.60015859999999999</v>
      </c>
      <c r="G298" s="13">
        <v>0.29642975206611677</v>
      </c>
      <c r="H298">
        <v>1.663000000000006</v>
      </c>
      <c r="I298" s="13">
        <v>0.53682086528926121</v>
      </c>
      <c r="J298" s="13">
        <v>0.2249806</v>
      </c>
      <c r="K298" s="13">
        <v>1.242E-2</v>
      </c>
      <c r="L298" s="13">
        <v>0.60015869999999993</v>
      </c>
      <c r="M298" s="13">
        <v>0.2886198347107447</v>
      </c>
    </row>
    <row r="299" spans="1:13" x14ac:dyDescent="0.3">
      <c r="A299" s="17">
        <v>45587</v>
      </c>
      <c r="B299">
        <v>1.708000000000006</v>
      </c>
      <c r="C299" s="13">
        <v>0.5688320479338892</v>
      </c>
      <c r="D299" s="13">
        <v>0.22954959999999999</v>
      </c>
      <c r="E299" s="13">
        <v>1.303E-2</v>
      </c>
      <c r="F299" s="13">
        <v>0.60015859999999999</v>
      </c>
      <c r="G299" s="13">
        <v>0.29642975206611677</v>
      </c>
      <c r="H299">
        <v>1.663000000000006</v>
      </c>
      <c r="I299" s="13">
        <v>0.53682086528926121</v>
      </c>
      <c r="J299" s="13">
        <v>0.2249806</v>
      </c>
      <c r="K299" s="13">
        <v>1.242E-2</v>
      </c>
      <c r="L299" s="13">
        <v>0.60015869999999993</v>
      </c>
      <c r="M299" s="13">
        <v>0.2886198347107447</v>
      </c>
    </row>
    <row r="300" spans="1:13" x14ac:dyDescent="0.3">
      <c r="A300" s="17">
        <v>45588</v>
      </c>
      <c r="B300">
        <v>1.708000000000006</v>
      </c>
      <c r="C300" s="13">
        <v>0.5688320479338892</v>
      </c>
      <c r="D300" s="13">
        <v>0.22954959999999999</v>
      </c>
      <c r="E300" s="13">
        <v>1.303E-2</v>
      </c>
      <c r="F300" s="13">
        <v>0.60015859999999999</v>
      </c>
      <c r="G300" s="13">
        <v>0.29642975206611677</v>
      </c>
      <c r="H300">
        <v>1.663000000000006</v>
      </c>
      <c r="I300" s="13">
        <v>0.53682086528926121</v>
      </c>
      <c r="J300" s="13">
        <v>0.2249806</v>
      </c>
      <c r="K300" s="13">
        <v>1.242E-2</v>
      </c>
      <c r="L300" s="13">
        <v>0.60015869999999993</v>
      </c>
      <c r="M300" s="13">
        <v>0.2886198347107447</v>
      </c>
    </row>
    <row r="301" spans="1:13" x14ac:dyDescent="0.3">
      <c r="A301" s="17">
        <v>45589</v>
      </c>
      <c r="B301">
        <v>1.708000000000006</v>
      </c>
      <c r="C301" s="13">
        <v>0.5688320479338892</v>
      </c>
      <c r="D301" s="13">
        <v>0.22954959999999999</v>
      </c>
      <c r="E301" s="13">
        <v>1.303E-2</v>
      </c>
      <c r="F301" s="13">
        <v>0.60015859999999999</v>
      </c>
      <c r="G301" s="13">
        <v>0.29642975206611677</v>
      </c>
      <c r="H301">
        <v>1.663000000000006</v>
      </c>
      <c r="I301" s="13">
        <v>0.53682086528926121</v>
      </c>
      <c r="J301" s="13">
        <v>0.2249806</v>
      </c>
      <c r="K301" s="13">
        <v>1.242E-2</v>
      </c>
      <c r="L301" s="13">
        <v>0.60015869999999993</v>
      </c>
      <c r="M301" s="13">
        <v>0.2886198347107447</v>
      </c>
    </row>
    <row r="302" spans="1:13" x14ac:dyDescent="0.3">
      <c r="A302" s="17">
        <v>45590</v>
      </c>
      <c r="B302">
        <v>1.708000000000006</v>
      </c>
      <c r="C302" s="13">
        <v>0.5688320479338892</v>
      </c>
      <c r="D302" s="13">
        <v>0.22954959999999999</v>
      </c>
      <c r="E302" s="13">
        <v>1.303E-2</v>
      </c>
      <c r="F302" s="13">
        <v>0.60015859999999999</v>
      </c>
      <c r="G302" s="13">
        <v>0.29642975206611677</v>
      </c>
      <c r="H302">
        <v>1.663000000000006</v>
      </c>
      <c r="I302" s="13">
        <v>0.53682086528926121</v>
      </c>
      <c r="J302" s="13">
        <v>0.2249806</v>
      </c>
      <c r="K302" s="13">
        <v>1.242E-2</v>
      </c>
      <c r="L302" s="13">
        <v>0.60015869999999993</v>
      </c>
      <c r="M302" s="13">
        <v>0.2886198347107447</v>
      </c>
    </row>
    <row r="303" spans="1:13" x14ac:dyDescent="0.3">
      <c r="A303" s="17">
        <v>45591</v>
      </c>
      <c r="B303">
        <v>1.7290000000000063</v>
      </c>
      <c r="C303" s="13">
        <v>0.58618741983471601</v>
      </c>
      <c r="D303" s="13">
        <v>0.22954959999999999</v>
      </c>
      <c r="E303" s="13">
        <v>1.303E-2</v>
      </c>
      <c r="F303" s="13">
        <v>0.60015859999999999</v>
      </c>
      <c r="G303" s="13">
        <v>0.30007438016529031</v>
      </c>
      <c r="H303">
        <v>1.663000000000006</v>
      </c>
      <c r="I303" s="13">
        <v>0.53682086528926121</v>
      </c>
      <c r="J303" s="13">
        <v>0.2249806</v>
      </c>
      <c r="K303" s="13">
        <v>1.242E-2</v>
      </c>
      <c r="L303" s="13">
        <v>0.60015869999999993</v>
      </c>
      <c r="M303" s="13">
        <v>0.2886198347107447</v>
      </c>
    </row>
    <row r="304" spans="1:13" x14ac:dyDescent="0.3">
      <c r="A304" s="17">
        <v>45592</v>
      </c>
      <c r="B304">
        <v>1.7290000000000063</v>
      </c>
      <c r="C304" s="13">
        <v>0.58618741983471601</v>
      </c>
      <c r="D304" s="13">
        <v>0.22954959999999999</v>
      </c>
      <c r="E304" s="13">
        <v>1.303E-2</v>
      </c>
      <c r="F304" s="13">
        <v>0.60015859999999999</v>
      </c>
      <c r="G304" s="13">
        <v>0.30007438016529031</v>
      </c>
      <c r="H304">
        <v>1.663000000000006</v>
      </c>
      <c r="I304" s="13">
        <v>0.53682086528926121</v>
      </c>
      <c r="J304" s="13">
        <v>0.2249806</v>
      </c>
      <c r="K304" s="13">
        <v>1.242E-2</v>
      </c>
      <c r="L304" s="13">
        <v>0.60015869999999993</v>
      </c>
      <c r="M304" s="13">
        <v>0.2886198347107447</v>
      </c>
    </row>
    <row r="305" spans="1:13" x14ac:dyDescent="0.3">
      <c r="A305" s="17">
        <v>45593</v>
      </c>
      <c r="B305">
        <v>1.7290000000000063</v>
      </c>
      <c r="C305" s="13">
        <v>0.58618741983471601</v>
      </c>
      <c r="D305" s="13">
        <v>0.22954959999999999</v>
      </c>
      <c r="E305" s="13">
        <v>1.303E-2</v>
      </c>
      <c r="F305" s="13">
        <v>0.60015859999999999</v>
      </c>
      <c r="G305" s="13">
        <v>0.30007438016529031</v>
      </c>
      <c r="H305">
        <v>1.663000000000006</v>
      </c>
      <c r="I305" s="13">
        <v>0.53682086528926121</v>
      </c>
      <c r="J305" s="13">
        <v>0.2249806</v>
      </c>
      <c r="K305" s="13">
        <v>1.242E-2</v>
      </c>
      <c r="L305" s="13">
        <v>0.60015869999999993</v>
      </c>
      <c r="M305" s="13">
        <v>0.2886198347107447</v>
      </c>
    </row>
    <row r="306" spans="1:13" x14ac:dyDescent="0.3">
      <c r="A306" s="17">
        <v>45594</v>
      </c>
      <c r="B306">
        <v>1.7290000000000063</v>
      </c>
      <c r="C306" s="13">
        <v>0.58618741983471601</v>
      </c>
      <c r="D306" s="13">
        <v>0.22954959999999999</v>
      </c>
      <c r="E306" s="13">
        <v>1.303E-2</v>
      </c>
      <c r="F306" s="13">
        <v>0.60015859999999999</v>
      </c>
      <c r="G306" s="13">
        <v>0.30007438016529031</v>
      </c>
      <c r="H306">
        <v>1.663000000000006</v>
      </c>
      <c r="I306" s="13">
        <v>0.53682086528926121</v>
      </c>
      <c r="J306" s="13">
        <v>0.2249806</v>
      </c>
      <c r="K306" s="13">
        <v>1.242E-2</v>
      </c>
      <c r="L306" s="13">
        <v>0.60015869999999993</v>
      </c>
      <c r="M306" s="13">
        <v>0.2886198347107447</v>
      </c>
    </row>
    <row r="307" spans="1:13" x14ac:dyDescent="0.3">
      <c r="A307" s="17">
        <v>45595</v>
      </c>
      <c r="B307">
        <v>1.7290000000000063</v>
      </c>
      <c r="C307" s="13">
        <v>0.58618741983471601</v>
      </c>
      <c r="D307" s="13">
        <v>0.22954959999999999</v>
      </c>
      <c r="E307" s="13">
        <v>1.303E-2</v>
      </c>
      <c r="F307" s="13">
        <v>0.60015859999999999</v>
      </c>
      <c r="G307" s="13">
        <v>0.30007438016529031</v>
      </c>
      <c r="H307">
        <v>1.663000000000006</v>
      </c>
      <c r="I307" s="13">
        <v>0.53682086528926121</v>
      </c>
      <c r="J307" s="13">
        <v>0.2249806</v>
      </c>
      <c r="K307" s="13">
        <v>1.242E-2</v>
      </c>
      <c r="L307" s="13">
        <v>0.60015869999999993</v>
      </c>
      <c r="M307" s="13">
        <v>0.2886198347107447</v>
      </c>
    </row>
    <row r="308" spans="1:13" x14ac:dyDescent="0.3">
      <c r="A308" s="17">
        <v>45596</v>
      </c>
      <c r="B308">
        <v>1.7290000000000063</v>
      </c>
      <c r="C308" s="13">
        <v>0.58618741983471601</v>
      </c>
      <c r="D308" s="13">
        <v>0.22954959999999999</v>
      </c>
      <c r="E308" s="13">
        <v>1.303E-2</v>
      </c>
      <c r="F308" s="13">
        <v>0.60015859999999999</v>
      </c>
      <c r="G308" s="13">
        <v>0.30007438016529031</v>
      </c>
      <c r="H308">
        <v>1.663000000000006</v>
      </c>
      <c r="I308" s="13">
        <v>0.53682086528926121</v>
      </c>
      <c r="J308" s="13">
        <v>0.2249806</v>
      </c>
      <c r="K308" s="13">
        <v>1.242E-2</v>
      </c>
      <c r="L308" s="13">
        <v>0.60015869999999993</v>
      </c>
      <c r="M308" s="13">
        <v>0.2886198347107447</v>
      </c>
    </row>
    <row r="309" spans="1:13" x14ac:dyDescent="0.3">
      <c r="A309" s="17">
        <v>45597</v>
      </c>
      <c r="B309">
        <v>1.7290000000000063</v>
      </c>
      <c r="C309" s="13">
        <v>0.58618741983471601</v>
      </c>
      <c r="D309" s="13">
        <v>0.22954959999999999</v>
      </c>
      <c r="E309" s="13">
        <v>1.303E-2</v>
      </c>
      <c r="F309" s="13">
        <v>0.60015859999999999</v>
      </c>
      <c r="G309" s="13">
        <v>0.30007438016529031</v>
      </c>
      <c r="H309">
        <v>1.6350000000000058</v>
      </c>
      <c r="I309" s="13">
        <v>0.5136803694214922</v>
      </c>
      <c r="J309" s="13">
        <v>0.2249806</v>
      </c>
      <c r="K309" s="13">
        <v>1.242E-2</v>
      </c>
      <c r="L309" s="13">
        <v>0.60015869999999993</v>
      </c>
      <c r="M309" s="13">
        <v>0.28376033057851346</v>
      </c>
    </row>
    <row r="310" spans="1:13" x14ac:dyDescent="0.3">
      <c r="A310" s="17">
        <v>45598</v>
      </c>
      <c r="B310">
        <v>1.7290000000000063</v>
      </c>
      <c r="C310" s="13">
        <v>0.58618741983471601</v>
      </c>
      <c r="D310" s="13">
        <v>0.22954959999999999</v>
      </c>
      <c r="E310" s="13">
        <v>1.303E-2</v>
      </c>
      <c r="F310" s="13">
        <v>0.60015859999999999</v>
      </c>
      <c r="G310" s="13">
        <v>0.30007438016529031</v>
      </c>
      <c r="H310">
        <v>1.6350000000000058</v>
      </c>
      <c r="I310" s="13">
        <v>0.5136803694214922</v>
      </c>
      <c r="J310" s="13">
        <v>0.2249806</v>
      </c>
      <c r="K310" s="13">
        <v>1.242E-2</v>
      </c>
      <c r="L310" s="13">
        <v>0.60015869999999993</v>
      </c>
      <c r="M310" s="13">
        <v>0.28376033057851346</v>
      </c>
    </row>
    <row r="311" spans="1:13" x14ac:dyDescent="0.3">
      <c r="A311" s="17">
        <v>45599</v>
      </c>
      <c r="B311">
        <v>1.7290000000000063</v>
      </c>
      <c r="C311" s="13">
        <v>0.58618741983471601</v>
      </c>
      <c r="D311" s="13">
        <v>0.22954959999999999</v>
      </c>
      <c r="E311" s="13">
        <v>1.303E-2</v>
      </c>
      <c r="F311" s="13">
        <v>0.60015859999999999</v>
      </c>
      <c r="G311" s="13">
        <v>0.30007438016529031</v>
      </c>
      <c r="H311">
        <v>1.6350000000000058</v>
      </c>
      <c r="I311" s="13">
        <v>0.5136803694214922</v>
      </c>
      <c r="J311" s="13">
        <v>0.2249806</v>
      </c>
      <c r="K311" s="13">
        <v>1.242E-2</v>
      </c>
      <c r="L311" s="13">
        <v>0.60015869999999993</v>
      </c>
      <c r="M311" s="13">
        <v>0.28376033057851346</v>
      </c>
    </row>
    <row r="312" spans="1:13" x14ac:dyDescent="0.3">
      <c r="A312" s="17">
        <v>45600</v>
      </c>
      <c r="B312">
        <v>1.7290000000000063</v>
      </c>
      <c r="C312" s="13">
        <v>0.58618741983471601</v>
      </c>
      <c r="D312" s="13">
        <v>0.22954959999999999</v>
      </c>
      <c r="E312" s="13">
        <v>1.303E-2</v>
      </c>
      <c r="F312" s="13">
        <v>0.60015859999999999</v>
      </c>
      <c r="G312" s="13">
        <v>0.30007438016529031</v>
      </c>
      <c r="H312">
        <v>1.6350000000000058</v>
      </c>
      <c r="I312" s="13">
        <v>0.5136803694214922</v>
      </c>
      <c r="J312" s="13">
        <v>0.2249806</v>
      </c>
      <c r="K312" s="13">
        <v>1.242E-2</v>
      </c>
      <c r="L312" s="13">
        <v>0.60015869999999993</v>
      </c>
      <c r="M312" s="13">
        <v>0.28376033057851346</v>
      </c>
    </row>
    <row r="313" spans="1:13" x14ac:dyDescent="0.3">
      <c r="A313" s="17">
        <v>45601</v>
      </c>
      <c r="B313">
        <v>1.7290000000000063</v>
      </c>
      <c r="C313" s="13">
        <v>0.58618741983471601</v>
      </c>
      <c r="D313" s="13">
        <v>0.22954959999999999</v>
      </c>
      <c r="E313" s="13">
        <v>1.303E-2</v>
      </c>
      <c r="F313" s="13">
        <v>0.60015859999999999</v>
      </c>
      <c r="G313" s="13">
        <v>0.30007438016529031</v>
      </c>
      <c r="H313">
        <v>1.6350000000000058</v>
      </c>
      <c r="I313" s="13">
        <v>0.5136803694214922</v>
      </c>
      <c r="J313" s="13">
        <v>0.2249806</v>
      </c>
      <c r="K313" s="13">
        <v>1.242E-2</v>
      </c>
      <c r="L313" s="13">
        <v>0.60015869999999993</v>
      </c>
      <c r="M313" s="13">
        <v>0.28376033057851346</v>
      </c>
    </row>
    <row r="314" spans="1:13" x14ac:dyDescent="0.3">
      <c r="A314" s="17">
        <v>45602</v>
      </c>
      <c r="B314">
        <v>1.7290000000000063</v>
      </c>
      <c r="C314" s="13">
        <v>0.58618741983471601</v>
      </c>
      <c r="D314" s="13">
        <v>0.22954959999999999</v>
      </c>
      <c r="E314" s="13">
        <v>1.303E-2</v>
      </c>
      <c r="F314" s="13">
        <v>0.60015859999999999</v>
      </c>
      <c r="G314" s="13">
        <v>0.30007438016529031</v>
      </c>
      <c r="H314">
        <v>1.6350000000000058</v>
      </c>
      <c r="I314" s="13">
        <v>0.5136803694214922</v>
      </c>
      <c r="J314" s="13">
        <v>0.2249806</v>
      </c>
      <c r="K314" s="13">
        <v>1.242E-2</v>
      </c>
      <c r="L314" s="13">
        <v>0.60015869999999993</v>
      </c>
      <c r="M314" s="13">
        <v>0.28376033057851346</v>
      </c>
    </row>
    <row r="315" spans="1:13" x14ac:dyDescent="0.3">
      <c r="A315" s="17">
        <v>45603</v>
      </c>
      <c r="B315">
        <v>1.7290000000000063</v>
      </c>
      <c r="C315" s="13">
        <v>0.58618741983471601</v>
      </c>
      <c r="D315" s="13">
        <v>0.22954959999999999</v>
      </c>
      <c r="E315" s="13">
        <v>1.303E-2</v>
      </c>
      <c r="F315" s="13">
        <v>0.60015859999999999</v>
      </c>
      <c r="G315" s="13">
        <v>0.30007438016529031</v>
      </c>
      <c r="H315">
        <v>1.6350000000000058</v>
      </c>
      <c r="I315" s="13">
        <v>0.5136803694214922</v>
      </c>
      <c r="J315" s="13">
        <v>0.2249806</v>
      </c>
      <c r="K315" s="13">
        <v>1.242E-2</v>
      </c>
      <c r="L315" s="13">
        <v>0.60015869999999993</v>
      </c>
      <c r="M315" s="13">
        <v>0.28376033057851346</v>
      </c>
    </row>
    <row r="316" spans="1:13" x14ac:dyDescent="0.3">
      <c r="A316" s="17">
        <v>45604</v>
      </c>
      <c r="B316">
        <v>1.7660000000000062</v>
      </c>
      <c r="C316" s="13">
        <v>0.61676593223141019</v>
      </c>
      <c r="D316" s="13">
        <v>0.22954959999999999</v>
      </c>
      <c r="E316" s="13">
        <v>1.303E-2</v>
      </c>
      <c r="F316" s="13">
        <v>0.60015859999999999</v>
      </c>
      <c r="G316" s="13">
        <v>0.30649586776859605</v>
      </c>
      <c r="H316">
        <v>1.6350000000000058</v>
      </c>
      <c r="I316" s="13">
        <v>0.5136803694214922</v>
      </c>
      <c r="J316" s="13">
        <v>0.2249806</v>
      </c>
      <c r="K316" s="13">
        <v>1.242E-2</v>
      </c>
      <c r="L316" s="13">
        <v>0.60015869999999993</v>
      </c>
      <c r="M316" s="13">
        <v>0.28376033057851346</v>
      </c>
    </row>
    <row r="317" spans="1:13" x14ac:dyDescent="0.3">
      <c r="A317" s="17">
        <v>45605</v>
      </c>
      <c r="B317">
        <v>1.7660000000000062</v>
      </c>
      <c r="C317" s="13">
        <v>0.61676593223141019</v>
      </c>
      <c r="D317" s="13">
        <v>0.22954959999999999</v>
      </c>
      <c r="E317" s="13">
        <v>1.303E-2</v>
      </c>
      <c r="F317" s="13">
        <v>0.60015859999999999</v>
      </c>
      <c r="G317" s="13">
        <v>0.30649586776859605</v>
      </c>
      <c r="H317">
        <v>1.6640000000000059</v>
      </c>
      <c r="I317" s="13">
        <v>0.5376473115702527</v>
      </c>
      <c r="J317" s="13">
        <v>0.2249806</v>
      </c>
      <c r="K317" s="13">
        <v>1.242E-2</v>
      </c>
      <c r="L317" s="13">
        <v>0.60015869999999993</v>
      </c>
      <c r="M317" s="13">
        <v>0.28879338842975311</v>
      </c>
    </row>
    <row r="318" spans="1:13" x14ac:dyDescent="0.3">
      <c r="A318" s="17">
        <v>45606</v>
      </c>
      <c r="B318">
        <v>1.7660000000000062</v>
      </c>
      <c r="C318" s="13">
        <v>0.61676593223141019</v>
      </c>
      <c r="D318" s="13">
        <v>0.22954959999999999</v>
      </c>
      <c r="E318" s="13">
        <v>1.303E-2</v>
      </c>
      <c r="F318" s="13">
        <v>0.60015859999999999</v>
      </c>
      <c r="G318" s="13">
        <v>0.30649586776859605</v>
      </c>
      <c r="H318">
        <v>1.6640000000000059</v>
      </c>
      <c r="I318" s="13">
        <v>0.5376473115702527</v>
      </c>
      <c r="J318" s="13">
        <v>0.2249806</v>
      </c>
      <c r="K318" s="13">
        <v>1.242E-2</v>
      </c>
      <c r="L318" s="13">
        <v>0.60015869999999993</v>
      </c>
      <c r="M318" s="13">
        <v>0.28879338842975311</v>
      </c>
    </row>
    <row r="319" spans="1:13" x14ac:dyDescent="0.3">
      <c r="A319" s="17">
        <v>45607</v>
      </c>
      <c r="B319">
        <v>1.7660000000000062</v>
      </c>
      <c r="C319" s="13">
        <v>0.61676593223141019</v>
      </c>
      <c r="D319" s="13">
        <v>0.22954959999999999</v>
      </c>
      <c r="E319" s="13">
        <v>1.303E-2</v>
      </c>
      <c r="F319" s="13">
        <v>0.60015859999999999</v>
      </c>
      <c r="G319" s="13">
        <v>0.30649586776859605</v>
      </c>
      <c r="H319">
        <v>1.6640000000000059</v>
      </c>
      <c r="I319" s="13">
        <v>0.5376473115702527</v>
      </c>
      <c r="J319" s="13">
        <v>0.2249806</v>
      </c>
      <c r="K319" s="13">
        <v>1.242E-2</v>
      </c>
      <c r="L319" s="13">
        <v>0.60015869999999993</v>
      </c>
      <c r="M319" s="13">
        <v>0.28879338842975311</v>
      </c>
    </row>
    <row r="320" spans="1:13" x14ac:dyDescent="0.3">
      <c r="A320" s="17">
        <v>45608</v>
      </c>
      <c r="B320">
        <v>1.7660000000000062</v>
      </c>
      <c r="C320" s="13">
        <v>0.61676593223141019</v>
      </c>
      <c r="D320" s="13">
        <v>0.22954959999999999</v>
      </c>
      <c r="E320" s="13">
        <v>1.303E-2</v>
      </c>
      <c r="F320" s="13">
        <v>0.60015859999999999</v>
      </c>
      <c r="G320" s="13">
        <v>0.30649586776859605</v>
      </c>
      <c r="H320">
        <v>1.6640000000000059</v>
      </c>
      <c r="I320" s="13">
        <v>0.5376473115702527</v>
      </c>
      <c r="J320" s="13">
        <v>0.2249806</v>
      </c>
      <c r="K320" s="13">
        <v>1.242E-2</v>
      </c>
      <c r="L320" s="13">
        <v>0.60015869999999993</v>
      </c>
      <c r="M320" s="13">
        <v>0.28879338842975311</v>
      </c>
    </row>
    <row r="321" spans="1:13" x14ac:dyDescent="0.3">
      <c r="A321" s="17">
        <v>45609</v>
      </c>
      <c r="B321">
        <v>1.7490000000000063</v>
      </c>
      <c r="C321" s="13">
        <v>0.60271634545455066</v>
      </c>
      <c r="D321" s="13">
        <v>0.22954959999999999</v>
      </c>
      <c r="E321" s="13">
        <v>1.303E-2</v>
      </c>
      <c r="F321" s="13">
        <v>0.60015859999999999</v>
      </c>
      <c r="G321" s="13">
        <v>0.30354545454545567</v>
      </c>
      <c r="H321">
        <v>1.6640000000000059</v>
      </c>
      <c r="I321" s="13">
        <v>0.5376473115702527</v>
      </c>
      <c r="J321" s="13">
        <v>0.2249806</v>
      </c>
      <c r="K321" s="13">
        <v>1.242E-2</v>
      </c>
      <c r="L321" s="13">
        <v>0.60015869999999993</v>
      </c>
      <c r="M321" s="13">
        <v>0.28879338842975311</v>
      </c>
    </row>
    <row r="322" spans="1:13" x14ac:dyDescent="0.3">
      <c r="A322" s="17">
        <v>45610</v>
      </c>
      <c r="B322">
        <v>1.7490000000000063</v>
      </c>
      <c r="C322" s="13">
        <v>0.60271634545455066</v>
      </c>
      <c r="D322" s="13">
        <v>0.22954959999999999</v>
      </c>
      <c r="E322" s="13">
        <v>1.303E-2</v>
      </c>
      <c r="F322" s="13">
        <v>0.60015859999999999</v>
      </c>
      <c r="G322" s="13">
        <v>0.30354545454545567</v>
      </c>
      <c r="H322">
        <v>1.6640000000000059</v>
      </c>
      <c r="I322" s="13">
        <v>0.5376473115702527</v>
      </c>
      <c r="J322" s="13">
        <v>0.2249806</v>
      </c>
      <c r="K322" s="13">
        <v>1.242E-2</v>
      </c>
      <c r="L322" s="13">
        <v>0.60015869999999993</v>
      </c>
      <c r="M322" s="13">
        <v>0.28879338842975311</v>
      </c>
    </row>
    <row r="323" spans="1:13" x14ac:dyDescent="0.3">
      <c r="A323" s="17">
        <v>45611</v>
      </c>
      <c r="B323">
        <v>1.7490000000000063</v>
      </c>
      <c r="C323" s="13">
        <v>0.60271634545455066</v>
      </c>
      <c r="D323" s="13">
        <v>0.22954959999999999</v>
      </c>
      <c r="E323" s="13">
        <v>1.303E-2</v>
      </c>
      <c r="F323" s="13">
        <v>0.60015859999999999</v>
      </c>
      <c r="G323" s="13">
        <v>0.30354545454545567</v>
      </c>
      <c r="H323">
        <v>1.6640000000000059</v>
      </c>
      <c r="I323" s="13">
        <v>0.5376473115702527</v>
      </c>
      <c r="J323" s="13">
        <v>0.2249806</v>
      </c>
      <c r="K323" s="13">
        <v>1.242E-2</v>
      </c>
      <c r="L323" s="13">
        <v>0.60015869999999993</v>
      </c>
      <c r="M323" s="13">
        <v>0.28879338842975311</v>
      </c>
    </row>
    <row r="324" spans="1:13" x14ac:dyDescent="0.3">
      <c r="A324" s="17">
        <v>45612</v>
      </c>
      <c r="B324">
        <v>1.7490000000000063</v>
      </c>
      <c r="C324" s="13">
        <v>0.60271634545455066</v>
      </c>
      <c r="D324" s="13">
        <v>0.22954959999999999</v>
      </c>
      <c r="E324" s="13">
        <v>1.303E-2</v>
      </c>
      <c r="F324" s="13">
        <v>0.60015859999999999</v>
      </c>
      <c r="G324" s="13">
        <v>0.30354545454545567</v>
      </c>
      <c r="H324">
        <v>1.6640000000000059</v>
      </c>
      <c r="I324" s="13">
        <v>0.5376473115702527</v>
      </c>
      <c r="J324" s="13">
        <v>0.2249806</v>
      </c>
      <c r="K324" s="13">
        <v>1.242E-2</v>
      </c>
      <c r="L324" s="13">
        <v>0.60015869999999993</v>
      </c>
      <c r="M324" s="13">
        <v>0.28879338842975311</v>
      </c>
    </row>
    <row r="325" spans="1:13" x14ac:dyDescent="0.3">
      <c r="A325" s="17">
        <v>45613</v>
      </c>
      <c r="B325">
        <v>1.7490000000000063</v>
      </c>
      <c r="C325" s="13">
        <v>0.60271634545455066</v>
      </c>
      <c r="D325" s="13">
        <v>0.22954959999999999</v>
      </c>
      <c r="E325" s="13">
        <v>1.303E-2</v>
      </c>
      <c r="F325" s="13">
        <v>0.60015859999999999</v>
      </c>
      <c r="G325" s="13">
        <v>0.30354545454545567</v>
      </c>
      <c r="H325">
        <v>1.6640000000000059</v>
      </c>
      <c r="I325" s="13">
        <v>0.5376473115702527</v>
      </c>
      <c r="J325" s="13">
        <v>0.2249806</v>
      </c>
      <c r="K325" s="13">
        <v>1.242E-2</v>
      </c>
      <c r="L325" s="13">
        <v>0.60015869999999993</v>
      </c>
      <c r="M325" s="13">
        <v>0.28879338842975311</v>
      </c>
    </row>
    <row r="326" spans="1:13" x14ac:dyDescent="0.3">
      <c r="A326" s="17">
        <v>45614</v>
      </c>
      <c r="B326">
        <v>1.7490000000000063</v>
      </c>
      <c r="C326" s="13">
        <v>0.60271634545455066</v>
      </c>
      <c r="D326" s="13">
        <v>0.22954959999999999</v>
      </c>
      <c r="E326" s="13">
        <v>1.303E-2</v>
      </c>
      <c r="F326" s="13">
        <v>0.60015859999999999</v>
      </c>
      <c r="G326" s="13">
        <v>0.30354545454545567</v>
      </c>
      <c r="H326">
        <v>1.6640000000000059</v>
      </c>
      <c r="I326" s="13">
        <v>0.5376473115702527</v>
      </c>
      <c r="J326" s="13">
        <v>0.2249806</v>
      </c>
      <c r="K326" s="13">
        <v>1.242E-2</v>
      </c>
      <c r="L326" s="13">
        <v>0.60015869999999993</v>
      </c>
      <c r="M326" s="13">
        <v>0.28879338842975311</v>
      </c>
    </row>
    <row r="327" spans="1:13" x14ac:dyDescent="0.3">
      <c r="A327" s="17">
        <v>45615</v>
      </c>
      <c r="B327" s="37">
        <v>1.7840000000000065</v>
      </c>
      <c r="C327" s="13">
        <v>0.63164196528926164</v>
      </c>
      <c r="D327" s="13">
        <v>0.22954959999999999</v>
      </c>
      <c r="E327" s="13">
        <v>1.303E-2</v>
      </c>
      <c r="F327" s="13">
        <v>0.60015859999999999</v>
      </c>
      <c r="G327" s="13">
        <v>0.30961983471074483</v>
      </c>
      <c r="H327" s="37">
        <v>1.6640000000000059</v>
      </c>
      <c r="I327" s="13">
        <v>0.5376473115702527</v>
      </c>
      <c r="J327" s="13">
        <v>0.2249806</v>
      </c>
      <c r="K327" s="13">
        <v>1.242E-2</v>
      </c>
      <c r="L327" s="13">
        <v>0.60015869999999993</v>
      </c>
      <c r="M327" s="13">
        <v>0.28879338842975311</v>
      </c>
    </row>
    <row r="328" spans="1:13" x14ac:dyDescent="0.3">
      <c r="A328" s="17">
        <v>45616</v>
      </c>
      <c r="B328" s="37">
        <v>1.7840000000000065</v>
      </c>
      <c r="C328" s="13">
        <v>0.63164196528926164</v>
      </c>
      <c r="D328" s="13">
        <v>0.22954959999999999</v>
      </c>
      <c r="E328" s="13">
        <v>1.303E-2</v>
      </c>
      <c r="F328" s="13">
        <v>0.60015859999999999</v>
      </c>
      <c r="G328" s="13">
        <v>0.30961983471074483</v>
      </c>
      <c r="H328" s="37">
        <v>1.6640000000000059</v>
      </c>
      <c r="I328" s="13">
        <v>0.5376473115702527</v>
      </c>
      <c r="J328" s="13">
        <v>0.2249806</v>
      </c>
      <c r="K328" s="13">
        <v>1.242E-2</v>
      </c>
      <c r="L328" s="13">
        <v>0.60015869999999993</v>
      </c>
      <c r="M328" s="13">
        <v>0.28879338842975311</v>
      </c>
    </row>
    <row r="329" spans="1:13" x14ac:dyDescent="0.3">
      <c r="A329" s="17">
        <v>45617</v>
      </c>
      <c r="B329" s="37">
        <v>1.7840000000000065</v>
      </c>
      <c r="C329" s="13">
        <v>0.63164196528926164</v>
      </c>
      <c r="D329" s="13">
        <v>0.22954959999999999</v>
      </c>
      <c r="E329" s="13">
        <v>1.303E-2</v>
      </c>
      <c r="F329" s="13">
        <v>0.60015859999999999</v>
      </c>
      <c r="G329" s="13">
        <v>0.30961983471074483</v>
      </c>
      <c r="H329" s="37">
        <v>1.6640000000000059</v>
      </c>
      <c r="I329" s="13">
        <v>0.5376473115702527</v>
      </c>
      <c r="J329" s="13">
        <v>0.2249806</v>
      </c>
      <c r="K329" s="13">
        <v>1.242E-2</v>
      </c>
      <c r="L329" s="13">
        <v>0.60015869999999993</v>
      </c>
      <c r="M329" s="13">
        <v>0.28879338842975311</v>
      </c>
    </row>
    <row r="330" spans="1:13" x14ac:dyDescent="0.3">
      <c r="A330" s="17">
        <v>45618</v>
      </c>
      <c r="B330" s="37">
        <v>1.7840000000000065</v>
      </c>
      <c r="C330" s="13">
        <v>0.63164196528926164</v>
      </c>
      <c r="D330" s="13">
        <v>0.22954959999999999</v>
      </c>
      <c r="E330" s="13">
        <v>1.303E-2</v>
      </c>
      <c r="F330" s="13">
        <v>0.60015859999999999</v>
      </c>
      <c r="G330" s="13">
        <v>0.30961983471074483</v>
      </c>
      <c r="H330" s="37">
        <v>1.6640000000000059</v>
      </c>
      <c r="I330" s="13">
        <v>0.5376473115702527</v>
      </c>
      <c r="J330" s="13">
        <v>0.2249806</v>
      </c>
      <c r="K330" s="13">
        <v>1.242E-2</v>
      </c>
      <c r="L330" s="13">
        <v>0.60015869999999993</v>
      </c>
      <c r="M330" s="13">
        <v>0.28879338842975311</v>
      </c>
    </row>
    <row r="331" spans="1:13" x14ac:dyDescent="0.3">
      <c r="A331" s="17">
        <v>45619</v>
      </c>
      <c r="B331" s="37">
        <v>1.7840000000000065</v>
      </c>
      <c r="C331" s="13">
        <v>0.63164196528926164</v>
      </c>
      <c r="D331" s="13">
        <v>0.22954959999999999</v>
      </c>
      <c r="E331" s="13">
        <v>1.303E-2</v>
      </c>
      <c r="F331" s="13">
        <v>0.60015859999999999</v>
      </c>
      <c r="G331" s="13">
        <v>0.30961983471074483</v>
      </c>
      <c r="H331" s="37">
        <v>1.6640000000000059</v>
      </c>
      <c r="I331" s="13">
        <v>0.5376473115702527</v>
      </c>
      <c r="J331" s="13">
        <v>0.2249806</v>
      </c>
      <c r="K331" s="13">
        <v>1.242E-2</v>
      </c>
      <c r="L331" s="13">
        <v>0.60015869999999993</v>
      </c>
      <c r="M331" s="13">
        <v>0.28879338842975311</v>
      </c>
    </row>
    <row r="332" spans="1:13" x14ac:dyDescent="0.3">
      <c r="A332" s="17">
        <v>45620</v>
      </c>
      <c r="B332" s="37">
        <v>1.7840000000000065</v>
      </c>
      <c r="C332" s="13">
        <v>0.63164196528926164</v>
      </c>
      <c r="D332" s="13">
        <v>0.22954959999999999</v>
      </c>
      <c r="E332" s="13">
        <v>1.303E-2</v>
      </c>
      <c r="F332" s="13">
        <v>0.60015859999999999</v>
      </c>
      <c r="G332" s="13">
        <v>0.30961983471074483</v>
      </c>
      <c r="H332" s="37">
        <v>1.6640000000000059</v>
      </c>
      <c r="I332" s="13">
        <v>0.5376473115702527</v>
      </c>
      <c r="J332" s="13">
        <v>0.2249806</v>
      </c>
      <c r="K332" s="13">
        <v>1.242E-2</v>
      </c>
      <c r="L332" s="13">
        <v>0.60015869999999993</v>
      </c>
      <c r="M332" s="13">
        <v>0.28879338842975311</v>
      </c>
    </row>
    <row r="333" spans="1:13" x14ac:dyDescent="0.3">
      <c r="A333" s="17">
        <v>45621</v>
      </c>
      <c r="B333" s="37">
        <v>1.7840000000000065</v>
      </c>
      <c r="C333" s="13">
        <v>0.63164196528926164</v>
      </c>
      <c r="D333" s="13">
        <v>0.22954959999999999</v>
      </c>
      <c r="E333" s="13">
        <v>1.303E-2</v>
      </c>
      <c r="F333" s="13">
        <v>0.60015859999999999</v>
      </c>
      <c r="G333" s="13">
        <v>0.30961983471074483</v>
      </c>
      <c r="H333" s="37">
        <v>1.6640000000000059</v>
      </c>
      <c r="I333" s="13">
        <v>0.5376473115702527</v>
      </c>
      <c r="J333" s="13">
        <v>0.2249806</v>
      </c>
      <c r="K333" s="13">
        <v>1.242E-2</v>
      </c>
      <c r="L333" s="13">
        <v>0.60015869999999993</v>
      </c>
      <c r="M333" s="13">
        <v>0.28879338842975311</v>
      </c>
    </row>
    <row r="334" spans="1:13" x14ac:dyDescent="0.3">
      <c r="A334" s="17">
        <v>45622</v>
      </c>
      <c r="B334" s="37">
        <v>1.7840000000000065</v>
      </c>
      <c r="C334" s="13">
        <v>0.63164196528926164</v>
      </c>
      <c r="D334" s="13">
        <v>0.22954959999999999</v>
      </c>
      <c r="E334" s="13">
        <v>1.303E-2</v>
      </c>
      <c r="F334" s="13">
        <v>0.60015859999999999</v>
      </c>
      <c r="G334" s="13">
        <v>0.30961983471074483</v>
      </c>
      <c r="H334" s="37">
        <v>1.6640000000000059</v>
      </c>
      <c r="I334" s="13">
        <v>0.5376473115702527</v>
      </c>
      <c r="J334" s="13">
        <v>0.2249806</v>
      </c>
      <c r="K334" s="13">
        <v>1.242E-2</v>
      </c>
      <c r="L334" s="13">
        <v>0.60015869999999993</v>
      </c>
      <c r="M334" s="13">
        <v>0.28879338842975311</v>
      </c>
    </row>
    <row r="335" spans="1:13" x14ac:dyDescent="0.3">
      <c r="A335" s="17">
        <v>45623</v>
      </c>
      <c r="B335" s="37">
        <v>1.7840000000000065</v>
      </c>
      <c r="C335" s="13">
        <v>0.63164196528926164</v>
      </c>
      <c r="D335" s="13">
        <v>0.22954959999999999</v>
      </c>
      <c r="E335" s="13">
        <v>1.303E-2</v>
      </c>
      <c r="F335" s="13">
        <v>0.60015859999999999</v>
      </c>
      <c r="G335" s="13">
        <v>0.30961983471074483</v>
      </c>
      <c r="H335" s="37">
        <v>1.6640000000000059</v>
      </c>
      <c r="I335" s="13">
        <v>0.5376473115702527</v>
      </c>
      <c r="J335" s="13">
        <v>0.2249806</v>
      </c>
      <c r="K335" s="13">
        <v>1.242E-2</v>
      </c>
      <c r="L335" s="13">
        <v>0.60015869999999993</v>
      </c>
      <c r="M335" s="13">
        <v>0.28879338842975311</v>
      </c>
    </row>
    <row r="336" spans="1:13" x14ac:dyDescent="0.3">
      <c r="A336" s="17">
        <v>45624</v>
      </c>
      <c r="B336" s="37">
        <v>1.7840000000000065</v>
      </c>
      <c r="C336" s="13">
        <v>0.63164196528926164</v>
      </c>
      <c r="D336" s="13">
        <v>0.22954959999999999</v>
      </c>
      <c r="E336" s="13">
        <v>1.303E-2</v>
      </c>
      <c r="F336" s="13">
        <v>0.60015859999999999</v>
      </c>
      <c r="G336" s="13">
        <v>0.30961983471074483</v>
      </c>
      <c r="H336" s="37">
        <v>1.6640000000000059</v>
      </c>
      <c r="I336" s="13">
        <v>0.5376473115702527</v>
      </c>
      <c r="J336" s="13">
        <v>0.2249806</v>
      </c>
      <c r="K336" s="13">
        <v>1.242E-2</v>
      </c>
      <c r="L336" s="13">
        <v>0.60015869999999993</v>
      </c>
      <c r="M336" s="13">
        <v>0.28879338842975311</v>
      </c>
    </row>
    <row r="337" spans="1:13" x14ac:dyDescent="0.3">
      <c r="A337" s="17">
        <v>45625</v>
      </c>
      <c r="B337" s="37">
        <v>1.7590000000000061</v>
      </c>
      <c r="C337" s="13">
        <v>0.61098080826446799</v>
      </c>
      <c r="D337" s="13">
        <v>0.22954959999999999</v>
      </c>
      <c r="E337" s="13">
        <v>1.303E-2</v>
      </c>
      <c r="F337" s="13">
        <v>0.60015859999999999</v>
      </c>
      <c r="G337" s="13">
        <v>0.30528099173553813</v>
      </c>
      <c r="H337" s="37">
        <v>1.6640000000000059</v>
      </c>
      <c r="I337" s="13">
        <v>0.5376473115702527</v>
      </c>
      <c r="J337" s="13">
        <v>0.2249806</v>
      </c>
      <c r="K337" s="13">
        <v>1.242E-2</v>
      </c>
      <c r="L337" s="13">
        <v>0.60015869999999993</v>
      </c>
      <c r="M337" s="13">
        <v>0.28879338842975311</v>
      </c>
    </row>
    <row r="338" spans="1:13" x14ac:dyDescent="0.3">
      <c r="A338" s="17">
        <v>45626</v>
      </c>
      <c r="B338" s="37">
        <v>1.7590000000000061</v>
      </c>
      <c r="C338" s="13">
        <v>0.61098080826446799</v>
      </c>
      <c r="D338" s="13">
        <v>0.22954959999999999</v>
      </c>
      <c r="E338" s="13">
        <v>1.303E-2</v>
      </c>
      <c r="F338" s="13">
        <v>0.60015859999999999</v>
      </c>
      <c r="G338" s="13">
        <v>0.30528099173553813</v>
      </c>
      <c r="H338" s="37">
        <v>1.6640000000000059</v>
      </c>
      <c r="I338" s="13">
        <v>0.5376473115702527</v>
      </c>
      <c r="J338" s="13">
        <v>0.2249806</v>
      </c>
      <c r="K338" s="13">
        <v>1.242E-2</v>
      </c>
      <c r="L338" s="13">
        <v>0.60015869999999993</v>
      </c>
      <c r="M338" s="13">
        <v>0.28879338842975311</v>
      </c>
    </row>
    <row r="339" spans="1:13" x14ac:dyDescent="0.3">
      <c r="A339" s="17">
        <v>45627</v>
      </c>
      <c r="B339" s="37">
        <v>1.7590000000000061</v>
      </c>
      <c r="C339" s="13">
        <v>0.61098080826446799</v>
      </c>
      <c r="D339" s="13">
        <v>0.22954959999999999</v>
      </c>
      <c r="E339" s="13">
        <v>1.303E-2</v>
      </c>
      <c r="F339" s="13">
        <v>0.60015859999999999</v>
      </c>
      <c r="G339" s="13">
        <v>0.30528099173553813</v>
      </c>
      <c r="H339" s="37">
        <v>1.6640000000000059</v>
      </c>
      <c r="I339" s="13">
        <v>0.5376473115702527</v>
      </c>
      <c r="J339" s="13">
        <v>0.2249806</v>
      </c>
      <c r="K339" s="13">
        <v>1.242E-2</v>
      </c>
      <c r="L339" s="13">
        <v>0.60015869999999993</v>
      </c>
      <c r="M339" s="13">
        <v>0.28879338842975311</v>
      </c>
    </row>
    <row r="340" spans="1:13" x14ac:dyDescent="0.3">
      <c r="A340" s="17">
        <v>45628</v>
      </c>
      <c r="B340" s="37">
        <v>1.7590000000000061</v>
      </c>
      <c r="C340" s="13">
        <v>0.61098080826446799</v>
      </c>
      <c r="D340" s="13">
        <v>0.22954959999999999</v>
      </c>
      <c r="E340" s="13">
        <v>1.303E-2</v>
      </c>
      <c r="F340" s="13">
        <v>0.60015859999999999</v>
      </c>
      <c r="G340" s="13">
        <v>0.30528099173553813</v>
      </c>
      <c r="H340" s="37">
        <v>1.6640000000000059</v>
      </c>
      <c r="I340" s="13">
        <v>0.5376473115702527</v>
      </c>
      <c r="J340" s="13">
        <v>0.2249806</v>
      </c>
      <c r="K340" s="13">
        <v>1.242E-2</v>
      </c>
      <c r="L340" s="13">
        <v>0.60015869999999993</v>
      </c>
      <c r="M340" s="13">
        <v>0.28879338842975311</v>
      </c>
    </row>
    <row r="341" spans="1:13" x14ac:dyDescent="0.3">
      <c r="A341" s="17">
        <v>45629</v>
      </c>
      <c r="B341" s="37">
        <v>1.7590000000000061</v>
      </c>
      <c r="C341" s="13">
        <v>0.61098080826446799</v>
      </c>
      <c r="D341" s="13">
        <v>0.22954959999999999</v>
      </c>
      <c r="E341" s="13">
        <v>1.303E-2</v>
      </c>
      <c r="F341" s="13">
        <v>0.60015859999999999</v>
      </c>
      <c r="G341" s="13">
        <v>0.30528099173553813</v>
      </c>
      <c r="H341" s="37">
        <v>1.6640000000000059</v>
      </c>
      <c r="I341" s="13">
        <v>0.5376473115702527</v>
      </c>
      <c r="J341" s="13">
        <v>0.2249806</v>
      </c>
      <c r="K341" s="13">
        <v>1.242E-2</v>
      </c>
      <c r="L341" s="13">
        <v>0.60015869999999993</v>
      </c>
      <c r="M341" s="13">
        <v>0.28879338842975311</v>
      </c>
    </row>
    <row r="342" spans="1:13" x14ac:dyDescent="0.3">
      <c r="A342" s="17">
        <v>45630</v>
      </c>
      <c r="B342" s="37">
        <v>1.7590000000000061</v>
      </c>
      <c r="C342" s="13">
        <v>0.61098080826446799</v>
      </c>
      <c r="D342" s="13">
        <v>0.22954959999999999</v>
      </c>
      <c r="E342" s="13">
        <v>1.303E-2</v>
      </c>
      <c r="F342" s="13">
        <v>0.60015859999999999</v>
      </c>
      <c r="G342" s="13">
        <v>0.30528099173553813</v>
      </c>
      <c r="H342" s="37">
        <v>1.6640000000000059</v>
      </c>
      <c r="I342" s="13">
        <v>0.5376473115702527</v>
      </c>
      <c r="J342" s="13">
        <v>0.2249806</v>
      </c>
      <c r="K342" s="13">
        <v>1.242E-2</v>
      </c>
      <c r="L342" s="13">
        <v>0.60015869999999993</v>
      </c>
      <c r="M342" s="13">
        <v>0.28879338842975311</v>
      </c>
    </row>
    <row r="343" spans="1:13" x14ac:dyDescent="0.3">
      <c r="A343" s="17">
        <v>45631</v>
      </c>
      <c r="B343" s="37">
        <v>1.7590000000000061</v>
      </c>
      <c r="C343" s="13">
        <v>0.61098080826446799</v>
      </c>
      <c r="D343" s="13">
        <v>0.22954959999999999</v>
      </c>
      <c r="E343" s="13">
        <v>1.303E-2</v>
      </c>
      <c r="F343" s="13">
        <v>0.60015859999999999</v>
      </c>
      <c r="G343" s="13">
        <v>0.30528099173553813</v>
      </c>
      <c r="H343" s="37">
        <v>1.6640000000000059</v>
      </c>
      <c r="I343" s="13">
        <v>0.5376473115702527</v>
      </c>
      <c r="J343" s="13">
        <v>0.2249806</v>
      </c>
      <c r="K343" s="13">
        <v>1.242E-2</v>
      </c>
      <c r="L343" s="13">
        <v>0.60015869999999993</v>
      </c>
      <c r="M343" s="13">
        <v>0.28879338842975311</v>
      </c>
    </row>
    <row r="344" spans="1:13" x14ac:dyDescent="0.3">
      <c r="A344" s="17">
        <v>45632</v>
      </c>
      <c r="B344" s="37">
        <v>1.7590000000000061</v>
      </c>
      <c r="C344" s="13">
        <v>0.61098080826446799</v>
      </c>
      <c r="D344" s="13">
        <v>0.22954959999999999</v>
      </c>
      <c r="E344" s="13">
        <v>1.303E-2</v>
      </c>
      <c r="F344" s="13">
        <v>0.60015859999999999</v>
      </c>
      <c r="G344" s="13">
        <v>0.30528099173553813</v>
      </c>
      <c r="H344" s="37">
        <v>1.6640000000000059</v>
      </c>
      <c r="I344" s="13">
        <v>0.5376473115702527</v>
      </c>
      <c r="J344" s="13">
        <v>0.2249806</v>
      </c>
      <c r="K344" s="13">
        <v>1.242E-2</v>
      </c>
      <c r="L344" s="13">
        <v>0.60015869999999993</v>
      </c>
      <c r="M344" s="13">
        <v>0.28879338842975311</v>
      </c>
    </row>
    <row r="345" spans="1:13" x14ac:dyDescent="0.3">
      <c r="A345" s="17">
        <v>45633</v>
      </c>
      <c r="B345" s="37">
        <v>1.7590000000000061</v>
      </c>
      <c r="C345" s="13">
        <v>0.61098080826446799</v>
      </c>
      <c r="D345" s="13">
        <v>0.22954959999999999</v>
      </c>
      <c r="E345" s="13">
        <v>1.303E-2</v>
      </c>
      <c r="F345" s="13">
        <v>0.60015859999999999</v>
      </c>
      <c r="G345" s="13">
        <v>0.30528099173553813</v>
      </c>
      <c r="H345" s="37">
        <v>1.6640000000000059</v>
      </c>
      <c r="I345" s="13">
        <v>0.5376473115702527</v>
      </c>
      <c r="J345" s="13">
        <v>0.2249806</v>
      </c>
      <c r="K345" s="13">
        <v>1.242E-2</v>
      </c>
      <c r="L345" s="13">
        <v>0.60015869999999993</v>
      </c>
      <c r="M345" s="13">
        <v>0.28879338842975311</v>
      </c>
    </row>
    <row r="346" spans="1:13" x14ac:dyDescent="0.3">
      <c r="A346" s="17">
        <v>45634</v>
      </c>
      <c r="B346" s="37">
        <v>1.7590000000000061</v>
      </c>
      <c r="C346" s="13">
        <v>0.61098080826446799</v>
      </c>
      <c r="D346" s="13">
        <v>0.22954959999999999</v>
      </c>
      <c r="E346" s="13">
        <v>1.303E-2</v>
      </c>
      <c r="F346" s="13">
        <v>0.60015859999999999</v>
      </c>
      <c r="G346" s="13">
        <v>0.30528099173553813</v>
      </c>
      <c r="H346" s="37">
        <v>1.6640000000000059</v>
      </c>
      <c r="I346" s="13">
        <v>0.5376473115702527</v>
      </c>
      <c r="J346" s="13">
        <v>0.2249806</v>
      </c>
      <c r="K346" s="13">
        <v>1.242E-2</v>
      </c>
      <c r="L346" s="13">
        <v>0.60015869999999993</v>
      </c>
      <c r="M346" s="13">
        <v>0.28879338842975311</v>
      </c>
    </row>
    <row r="347" spans="1:13" x14ac:dyDescent="0.3">
      <c r="A347" s="17">
        <v>45635</v>
      </c>
      <c r="B347" s="37">
        <v>1.7590000000000061</v>
      </c>
      <c r="C347" s="13">
        <v>0.61098080826446799</v>
      </c>
      <c r="D347" s="13">
        <v>0.22954959999999999</v>
      </c>
      <c r="E347" s="13">
        <v>1.303E-2</v>
      </c>
      <c r="F347" s="13">
        <v>0.60015859999999999</v>
      </c>
      <c r="G347" s="13">
        <v>0.30528099173553813</v>
      </c>
      <c r="H347" s="37">
        <v>1.6640000000000059</v>
      </c>
      <c r="I347" s="13">
        <v>0.5376473115702527</v>
      </c>
      <c r="J347" s="13">
        <v>0.2249806</v>
      </c>
      <c r="K347" s="13">
        <v>1.242E-2</v>
      </c>
      <c r="L347" s="13">
        <v>0.60015869999999993</v>
      </c>
      <c r="M347" s="13">
        <v>0.28879338842975311</v>
      </c>
    </row>
    <row r="348" spans="1:13" x14ac:dyDescent="0.3">
      <c r="A348" s="17">
        <v>45636</v>
      </c>
      <c r="B348" s="37">
        <v>1.7590000000000061</v>
      </c>
      <c r="C348" s="13">
        <v>0.61098080826446799</v>
      </c>
      <c r="D348" s="13">
        <v>0.22954959999999999</v>
      </c>
      <c r="E348" s="13">
        <v>1.303E-2</v>
      </c>
      <c r="F348" s="13">
        <v>0.60015859999999999</v>
      </c>
      <c r="G348" s="13">
        <v>0.30528099173553813</v>
      </c>
      <c r="H348" s="37">
        <v>1.6460000000000057</v>
      </c>
      <c r="I348" s="13">
        <v>0.52277127851240124</v>
      </c>
      <c r="J348" s="13">
        <v>0.2249806</v>
      </c>
      <c r="K348" s="13">
        <v>1.242E-2</v>
      </c>
      <c r="L348" s="13">
        <v>0.60015869999999993</v>
      </c>
      <c r="M348" s="13">
        <v>0.28566942148760432</v>
      </c>
    </row>
    <row r="349" spans="1:13" x14ac:dyDescent="0.3">
      <c r="A349" s="17">
        <v>45637</v>
      </c>
      <c r="B349" s="37">
        <v>1.7590000000000061</v>
      </c>
      <c r="C349" s="13">
        <v>0.61098080826446799</v>
      </c>
      <c r="D349" s="13">
        <v>0.22954959999999999</v>
      </c>
      <c r="E349" s="13">
        <v>1.303E-2</v>
      </c>
      <c r="F349" s="13">
        <v>0.60015859999999999</v>
      </c>
      <c r="G349" s="13">
        <v>0.30528099173553813</v>
      </c>
      <c r="H349" s="37">
        <v>1.6460000000000057</v>
      </c>
      <c r="I349" s="13">
        <v>0.52277127851240124</v>
      </c>
      <c r="J349" s="13">
        <v>0.2249806</v>
      </c>
      <c r="K349" s="13">
        <v>1.242E-2</v>
      </c>
      <c r="L349" s="13">
        <v>0.60015869999999993</v>
      </c>
      <c r="M349" s="13">
        <v>0.28566942148760432</v>
      </c>
    </row>
    <row r="350" spans="1:13" x14ac:dyDescent="0.3">
      <c r="A350" s="17">
        <v>45638</v>
      </c>
      <c r="B350" s="37">
        <v>1.7590000000000061</v>
      </c>
      <c r="C350" s="13">
        <v>0.61098080826446799</v>
      </c>
      <c r="D350" s="13">
        <v>0.22954959999999999</v>
      </c>
      <c r="E350" s="13">
        <v>1.303E-2</v>
      </c>
      <c r="F350" s="13">
        <v>0.60015859999999999</v>
      </c>
      <c r="G350" s="13">
        <v>0.30528099173553813</v>
      </c>
      <c r="H350" s="37">
        <v>1.6460000000000057</v>
      </c>
      <c r="I350" s="13">
        <v>0.52277127851240124</v>
      </c>
      <c r="J350" s="13">
        <v>0.2249806</v>
      </c>
      <c r="K350" s="13">
        <v>1.242E-2</v>
      </c>
      <c r="L350" s="13">
        <v>0.60015869999999993</v>
      </c>
      <c r="M350" s="13">
        <v>0.28566942148760432</v>
      </c>
    </row>
    <row r="351" spans="1:13" x14ac:dyDescent="0.3">
      <c r="A351" s="17">
        <v>45639</v>
      </c>
      <c r="B351" s="37">
        <v>1.7590000000000061</v>
      </c>
      <c r="C351" s="13">
        <v>0.61098080826446799</v>
      </c>
      <c r="D351" s="13">
        <v>0.22954959999999999</v>
      </c>
      <c r="E351" s="13">
        <v>1.303E-2</v>
      </c>
      <c r="F351" s="13">
        <v>0.60015859999999999</v>
      </c>
      <c r="G351" s="13">
        <v>0.30528099173553813</v>
      </c>
      <c r="H351" s="37">
        <v>1.6460000000000057</v>
      </c>
      <c r="I351" s="13">
        <v>0.52277127851240124</v>
      </c>
      <c r="J351" s="13">
        <v>0.2249806</v>
      </c>
      <c r="K351" s="13">
        <v>1.242E-2</v>
      </c>
      <c r="L351" s="13">
        <v>0.60015869999999993</v>
      </c>
      <c r="M351" s="13">
        <v>0.28566942148760432</v>
      </c>
    </row>
    <row r="352" spans="1:13" x14ac:dyDescent="0.3">
      <c r="A352" s="17">
        <v>45640</v>
      </c>
      <c r="B352" s="37">
        <v>1.7590000000000061</v>
      </c>
      <c r="C352" s="13">
        <v>0.61098080826446799</v>
      </c>
      <c r="D352" s="13">
        <v>0.22954959999999999</v>
      </c>
      <c r="E352" s="13">
        <v>1.303E-2</v>
      </c>
      <c r="F352" s="13">
        <v>0.60015859999999999</v>
      </c>
      <c r="G352" s="13">
        <v>0.30528099173553813</v>
      </c>
      <c r="H352" s="37">
        <v>1.6740000000000059</v>
      </c>
      <c r="I352" s="13">
        <v>0.54591177438017002</v>
      </c>
      <c r="J352" s="13">
        <v>0.2249806</v>
      </c>
      <c r="K352" s="13">
        <v>1.242E-2</v>
      </c>
      <c r="L352" s="13">
        <v>0.60015869999999993</v>
      </c>
      <c r="M352" s="13">
        <v>0.29052892561983579</v>
      </c>
    </row>
    <row r="353" spans="1:13" x14ac:dyDescent="0.3">
      <c r="A353" s="17">
        <v>45641</v>
      </c>
      <c r="B353" s="37">
        <v>1.7590000000000061</v>
      </c>
      <c r="C353" s="13">
        <v>0.61098080826446799</v>
      </c>
      <c r="D353" s="13">
        <v>0.22954959999999999</v>
      </c>
      <c r="E353" s="13">
        <v>1.303E-2</v>
      </c>
      <c r="F353" s="13">
        <v>0.60015859999999999</v>
      </c>
      <c r="G353" s="13">
        <v>0.30528099173553813</v>
      </c>
      <c r="H353" s="37">
        <v>1.6740000000000059</v>
      </c>
      <c r="I353" s="13">
        <v>0.54591177438017002</v>
      </c>
      <c r="J353" s="13">
        <v>0.2249806</v>
      </c>
      <c r="K353" s="13">
        <v>1.242E-2</v>
      </c>
      <c r="L353" s="13">
        <v>0.60015869999999993</v>
      </c>
      <c r="M353" s="13">
        <v>0.29052892561983579</v>
      </c>
    </row>
    <row r="354" spans="1:13" x14ac:dyDescent="0.3">
      <c r="A354" s="17">
        <v>45642</v>
      </c>
      <c r="B354" s="37">
        <v>1.7590000000000061</v>
      </c>
      <c r="C354" s="13">
        <v>0.61098080826446799</v>
      </c>
      <c r="D354" s="13">
        <v>0.22954959999999999</v>
      </c>
      <c r="E354" s="13">
        <v>1.303E-2</v>
      </c>
      <c r="F354" s="13">
        <v>0.60015859999999999</v>
      </c>
      <c r="G354" s="13">
        <v>0.30528099173553813</v>
      </c>
      <c r="H354" s="37">
        <v>1.6740000000000059</v>
      </c>
      <c r="I354" s="13">
        <v>0.54591177438017002</v>
      </c>
      <c r="J354" s="13">
        <v>0.2249806</v>
      </c>
      <c r="K354" s="13">
        <v>1.242E-2</v>
      </c>
      <c r="L354" s="13">
        <v>0.60015869999999993</v>
      </c>
      <c r="M354" s="13">
        <v>0.29052892561983579</v>
      </c>
    </row>
    <row r="355" spans="1:13" x14ac:dyDescent="0.3">
      <c r="A355" s="17">
        <v>45643</v>
      </c>
      <c r="B355" s="37">
        <v>1.7590000000000061</v>
      </c>
      <c r="C355" s="13">
        <v>0.61098080826446799</v>
      </c>
      <c r="D355" s="13">
        <v>0.22954959999999999</v>
      </c>
      <c r="E355" s="13">
        <v>1.303E-2</v>
      </c>
      <c r="F355" s="13">
        <v>0.60015859999999999</v>
      </c>
      <c r="G355" s="13">
        <v>0.30528099173553813</v>
      </c>
      <c r="H355" s="37">
        <v>1.6740000000000059</v>
      </c>
      <c r="I355" s="13">
        <v>0.54591177438017002</v>
      </c>
      <c r="J355" s="13">
        <v>0.2249806</v>
      </c>
      <c r="K355" s="13">
        <v>1.242E-2</v>
      </c>
      <c r="L355" s="13">
        <v>0.60015869999999993</v>
      </c>
      <c r="M355" s="13">
        <v>0.29052892561983579</v>
      </c>
    </row>
    <row r="356" spans="1:13" x14ac:dyDescent="0.3">
      <c r="A356" s="17">
        <v>45644</v>
      </c>
      <c r="B356" s="37">
        <v>1.7590000000000061</v>
      </c>
      <c r="C356" s="13">
        <v>0.61098080826446799</v>
      </c>
      <c r="D356" s="13">
        <v>0.22954959999999999</v>
      </c>
      <c r="E356" s="13">
        <v>1.303E-2</v>
      </c>
      <c r="F356" s="13">
        <v>0.60015859999999999</v>
      </c>
      <c r="G356" s="13">
        <v>0.30528099173553813</v>
      </c>
      <c r="H356" s="37">
        <v>1.6740000000000059</v>
      </c>
      <c r="I356" s="13">
        <v>0.54591177438017002</v>
      </c>
      <c r="J356" s="13">
        <v>0.2249806</v>
      </c>
      <c r="K356" s="13">
        <v>1.242E-2</v>
      </c>
      <c r="L356" s="13">
        <v>0.60015869999999993</v>
      </c>
      <c r="M356" s="13">
        <v>0.29052892561983579</v>
      </c>
    </row>
    <row r="357" spans="1:13" x14ac:dyDescent="0.3">
      <c r="A357" s="17">
        <v>45645</v>
      </c>
      <c r="B357" s="37">
        <v>1.7690000000000061</v>
      </c>
      <c r="C357" s="13">
        <v>0.61924527107438532</v>
      </c>
      <c r="D357" s="13">
        <v>0.22954959999999999</v>
      </c>
      <c r="E357" s="13">
        <v>1.303E-2</v>
      </c>
      <c r="F357" s="13">
        <v>0.60015859999999999</v>
      </c>
      <c r="G357" s="13">
        <v>0.30701652892562081</v>
      </c>
      <c r="H357" s="37">
        <v>1.6740000000000059</v>
      </c>
      <c r="I357" s="13">
        <v>0.54591177438017002</v>
      </c>
      <c r="J357" s="13">
        <v>0.2249806</v>
      </c>
      <c r="K357" s="13">
        <v>1.242E-2</v>
      </c>
      <c r="L357" s="13">
        <v>0.60015869999999993</v>
      </c>
      <c r="M357" s="13">
        <v>0.29052892561983579</v>
      </c>
    </row>
    <row r="358" spans="1:13" x14ac:dyDescent="0.3">
      <c r="A358" s="17">
        <v>45646</v>
      </c>
      <c r="B358" s="37">
        <v>1.7690000000000061</v>
      </c>
      <c r="C358" s="13">
        <v>0.61924527107438532</v>
      </c>
      <c r="D358" s="13">
        <v>0.22954959999999999</v>
      </c>
      <c r="E358" s="13">
        <v>1.303E-2</v>
      </c>
      <c r="F358" s="13">
        <v>0.60015859999999999</v>
      </c>
      <c r="G358" s="13">
        <v>0.30701652892562081</v>
      </c>
      <c r="H358" s="37">
        <v>1.6740000000000059</v>
      </c>
      <c r="I358" s="13">
        <v>0.54591177438017002</v>
      </c>
      <c r="J358" s="13">
        <v>0.2249806</v>
      </c>
      <c r="K358" s="13">
        <v>1.242E-2</v>
      </c>
      <c r="L358" s="13">
        <v>0.60015869999999993</v>
      </c>
      <c r="M358" s="13">
        <v>0.29052892561983579</v>
      </c>
    </row>
    <row r="359" spans="1:13" x14ac:dyDescent="0.3">
      <c r="A359" s="17">
        <v>45647</v>
      </c>
      <c r="B359" s="37">
        <v>1.7690000000000061</v>
      </c>
      <c r="C359" s="13">
        <v>0.61924527107438532</v>
      </c>
      <c r="D359" s="13">
        <v>0.22954959999999999</v>
      </c>
      <c r="E359" s="13">
        <v>1.303E-2</v>
      </c>
      <c r="F359" s="13">
        <v>0.60015859999999999</v>
      </c>
      <c r="G359" s="13">
        <v>0.30701652892562081</v>
      </c>
      <c r="H359" s="37">
        <v>1.6740000000000059</v>
      </c>
      <c r="I359" s="13">
        <v>0.54591177438017002</v>
      </c>
      <c r="J359" s="13">
        <v>0.2249806</v>
      </c>
      <c r="K359" s="13">
        <v>1.242E-2</v>
      </c>
      <c r="L359" s="13">
        <v>0.60015869999999993</v>
      </c>
      <c r="M359" s="13">
        <v>0.29052892561983579</v>
      </c>
    </row>
    <row r="360" spans="1:13" x14ac:dyDescent="0.3">
      <c r="A360" s="17">
        <v>45648</v>
      </c>
      <c r="B360" s="37">
        <v>1.7690000000000061</v>
      </c>
      <c r="C360" s="13">
        <v>0.61924527107438532</v>
      </c>
      <c r="D360" s="13">
        <v>0.22954959999999999</v>
      </c>
      <c r="E360" s="13">
        <v>1.303E-2</v>
      </c>
      <c r="F360" s="13">
        <v>0.60015859999999999</v>
      </c>
      <c r="G360" s="13">
        <v>0.30701652892562081</v>
      </c>
      <c r="H360" s="37">
        <v>1.6740000000000059</v>
      </c>
      <c r="I360" s="13">
        <v>0.54591177438017002</v>
      </c>
      <c r="J360" s="13">
        <v>0.2249806</v>
      </c>
      <c r="K360" s="13">
        <v>1.242E-2</v>
      </c>
      <c r="L360" s="13">
        <v>0.60015869999999993</v>
      </c>
      <c r="M360" s="13">
        <v>0.29052892561983579</v>
      </c>
    </row>
    <row r="361" spans="1:13" x14ac:dyDescent="0.3">
      <c r="A361" s="17">
        <v>45649</v>
      </c>
      <c r="B361" s="37">
        <v>1.7690000000000061</v>
      </c>
      <c r="C361" s="13">
        <v>0.61924527107438532</v>
      </c>
      <c r="D361" s="13">
        <v>0.22954959999999999</v>
      </c>
      <c r="E361" s="13">
        <v>1.303E-2</v>
      </c>
      <c r="F361" s="13">
        <v>0.60015859999999999</v>
      </c>
      <c r="G361" s="13">
        <v>0.30701652892562081</v>
      </c>
      <c r="H361" s="37">
        <v>1.6740000000000059</v>
      </c>
      <c r="I361" s="13">
        <v>0.54591177438017002</v>
      </c>
      <c r="J361" s="13">
        <v>0.2249806</v>
      </c>
      <c r="K361" s="13">
        <v>1.242E-2</v>
      </c>
      <c r="L361" s="13">
        <v>0.60015869999999993</v>
      </c>
      <c r="M361" s="13">
        <v>0.29052892561983579</v>
      </c>
    </row>
    <row r="362" spans="1:13" x14ac:dyDescent="0.3">
      <c r="A362" s="17">
        <v>45650</v>
      </c>
      <c r="B362" s="37">
        <v>1.7690000000000061</v>
      </c>
      <c r="C362" s="13">
        <v>0.61924527107438532</v>
      </c>
      <c r="D362" s="13">
        <v>0.22954959999999999</v>
      </c>
      <c r="E362" s="13">
        <v>1.303E-2</v>
      </c>
      <c r="F362" s="13">
        <v>0.60015859999999999</v>
      </c>
      <c r="G362" s="13">
        <v>0.30701652892562081</v>
      </c>
      <c r="H362" s="37">
        <v>1.6740000000000059</v>
      </c>
      <c r="I362" s="13">
        <v>0.54591177438017002</v>
      </c>
      <c r="J362" s="13">
        <v>0.2249806</v>
      </c>
      <c r="K362" s="13">
        <v>1.242E-2</v>
      </c>
      <c r="L362" s="13">
        <v>0.60015869999999993</v>
      </c>
      <c r="M362" s="13">
        <v>0.29052892561983579</v>
      </c>
    </row>
    <row r="363" spans="1:13" x14ac:dyDescent="0.3">
      <c r="A363" s="17">
        <v>45651</v>
      </c>
      <c r="B363" s="37">
        <v>1.7690000000000061</v>
      </c>
      <c r="C363" s="13">
        <v>0.61924527107438532</v>
      </c>
      <c r="D363" s="13">
        <v>0.22954959999999999</v>
      </c>
      <c r="E363" s="13">
        <v>1.303E-2</v>
      </c>
      <c r="F363" s="13">
        <v>0.60015859999999999</v>
      </c>
      <c r="G363" s="13">
        <v>0.30701652892562081</v>
      </c>
      <c r="H363" s="37">
        <v>1.6740000000000059</v>
      </c>
      <c r="I363" s="13">
        <v>0.54591177438017002</v>
      </c>
      <c r="J363" s="13">
        <v>0.2249806</v>
      </c>
      <c r="K363" s="13">
        <v>1.242E-2</v>
      </c>
      <c r="L363" s="13">
        <v>0.60015869999999993</v>
      </c>
      <c r="M363" s="13">
        <v>0.29052892561983579</v>
      </c>
    </row>
    <row r="364" spans="1:13" x14ac:dyDescent="0.3">
      <c r="A364" s="17">
        <v>45652</v>
      </c>
      <c r="B364" s="37">
        <v>1.7690000000000061</v>
      </c>
      <c r="C364" s="13">
        <v>0.61924527107438532</v>
      </c>
      <c r="D364" s="13">
        <v>0.22954959999999999</v>
      </c>
      <c r="E364" s="13">
        <v>1.303E-2</v>
      </c>
      <c r="F364" s="13">
        <v>0.60015859999999999</v>
      </c>
      <c r="G364" s="13">
        <v>0.30701652892562081</v>
      </c>
      <c r="H364" s="37">
        <v>1.6740000000000059</v>
      </c>
      <c r="I364" s="13">
        <v>0.54591177438017002</v>
      </c>
      <c r="J364" s="13">
        <v>0.2249806</v>
      </c>
      <c r="K364" s="13">
        <v>1.242E-2</v>
      </c>
      <c r="L364" s="13">
        <v>0.60015869999999993</v>
      </c>
      <c r="M364" s="13">
        <v>0.29052892561983579</v>
      </c>
    </row>
    <row r="365" spans="1:13" x14ac:dyDescent="0.3">
      <c r="A365" s="17">
        <v>45653</v>
      </c>
      <c r="B365" s="37">
        <v>1.7690000000000061</v>
      </c>
      <c r="C365" s="13">
        <v>0.61924527107438532</v>
      </c>
      <c r="D365" s="13">
        <v>0.22954959999999999</v>
      </c>
      <c r="E365" s="13">
        <v>1.303E-2</v>
      </c>
      <c r="F365" s="13">
        <v>0.60015859999999999</v>
      </c>
      <c r="G365" s="13">
        <v>0.30701652892562081</v>
      </c>
      <c r="H365" s="37">
        <v>1.6740000000000059</v>
      </c>
      <c r="I365" s="13">
        <v>0.54591177438017002</v>
      </c>
      <c r="J365" s="13">
        <v>0.2249806</v>
      </c>
      <c r="K365" s="13">
        <v>1.242E-2</v>
      </c>
      <c r="L365" s="13">
        <v>0.60015869999999993</v>
      </c>
      <c r="M365" s="13">
        <v>0.29052892561983579</v>
      </c>
    </row>
    <row r="366" spans="1:13" x14ac:dyDescent="0.3">
      <c r="A366" s="17">
        <v>45654</v>
      </c>
      <c r="B366" s="37">
        <v>1.7690000000000061</v>
      </c>
      <c r="C366" s="13">
        <v>0.61924527107438532</v>
      </c>
      <c r="D366" s="13">
        <v>0.22954959999999999</v>
      </c>
      <c r="E366" s="13">
        <v>1.303E-2</v>
      </c>
      <c r="F366" s="13">
        <v>0.60015859999999999</v>
      </c>
      <c r="G366" s="13">
        <v>0.30701652892562081</v>
      </c>
      <c r="H366" s="37">
        <v>1.6740000000000059</v>
      </c>
      <c r="I366" s="13">
        <v>0.54591177438017002</v>
      </c>
      <c r="J366" s="13">
        <v>0.2249806</v>
      </c>
      <c r="K366" s="13">
        <v>1.242E-2</v>
      </c>
      <c r="L366" s="13">
        <v>0.60015869999999993</v>
      </c>
      <c r="M366" s="13">
        <v>0.29052892561983579</v>
      </c>
    </row>
    <row r="367" spans="1:13" x14ac:dyDescent="0.3">
      <c r="A367" s="17">
        <v>45655</v>
      </c>
      <c r="B367" s="37">
        <v>1.7690000000000061</v>
      </c>
      <c r="C367" s="13">
        <v>0.61924527107438532</v>
      </c>
      <c r="D367" s="13">
        <v>0.22954959999999999</v>
      </c>
      <c r="E367" s="13">
        <v>1.303E-2</v>
      </c>
      <c r="F367" s="13">
        <v>0.60015859999999999</v>
      </c>
      <c r="G367" s="13">
        <v>0.30701652892562081</v>
      </c>
      <c r="H367" s="37">
        <v>1.6740000000000059</v>
      </c>
      <c r="I367" s="13">
        <v>0.54591177438017002</v>
      </c>
      <c r="J367" s="13">
        <v>0.2249806</v>
      </c>
      <c r="K367" s="13">
        <v>1.242E-2</v>
      </c>
      <c r="L367" s="13">
        <v>0.60015869999999993</v>
      </c>
      <c r="M367" s="13">
        <v>0.29052892561983579</v>
      </c>
    </row>
    <row r="368" spans="1:13" x14ac:dyDescent="0.3">
      <c r="A368" s="17">
        <v>45656</v>
      </c>
      <c r="B368" s="37">
        <v>1.7690000000000061</v>
      </c>
      <c r="C368" s="13">
        <v>0.61924527107438532</v>
      </c>
      <c r="D368" s="13">
        <v>0.22954959999999999</v>
      </c>
      <c r="E368" s="13">
        <v>1.303E-2</v>
      </c>
      <c r="F368" s="13">
        <v>0.60015859999999999</v>
      </c>
      <c r="G368" s="13">
        <v>0.30701652892562081</v>
      </c>
      <c r="H368" s="37">
        <v>1.6740000000000059</v>
      </c>
      <c r="I368" s="13">
        <v>0.54591177438017002</v>
      </c>
      <c r="J368" s="13">
        <v>0.2249806</v>
      </c>
      <c r="K368" s="13">
        <v>1.242E-2</v>
      </c>
      <c r="L368" s="13">
        <v>0.60015869999999993</v>
      </c>
      <c r="M368" s="13">
        <v>0.29052892561983579</v>
      </c>
    </row>
    <row r="369" spans="1:13" x14ac:dyDescent="0.3">
      <c r="A369" s="17">
        <v>45657</v>
      </c>
      <c r="B369" s="37">
        <v>1.7690000000000061</v>
      </c>
      <c r="C369" s="13">
        <v>0.61924527107438532</v>
      </c>
      <c r="D369" s="13">
        <v>0.22954959999999999</v>
      </c>
      <c r="E369" s="13">
        <v>1.303E-2</v>
      </c>
      <c r="F369" s="13">
        <v>0.60015859999999999</v>
      </c>
      <c r="G369" s="13">
        <v>0.30701652892562081</v>
      </c>
      <c r="H369" s="37">
        <v>1.6740000000000059</v>
      </c>
      <c r="I369" s="13">
        <v>0.54591177438017002</v>
      </c>
      <c r="J369" s="13">
        <v>0.2249806</v>
      </c>
      <c r="K369" s="13">
        <v>1.242E-2</v>
      </c>
      <c r="L369" s="13">
        <v>0.60015869999999993</v>
      </c>
      <c r="M369" s="13">
        <v>0.29052892561983579</v>
      </c>
    </row>
  </sheetData>
  <mergeCells count="2">
    <mergeCell ref="B1:G1"/>
    <mergeCell ref="H1:M1"/>
  </mergeCells>
  <pageMargins left="0.7" right="0.7" top="0.75" bottom="0.75" header="0.3" footer="0.3"/>
  <pageSetup paperSize="9" orientation="portrait" horizontalDpi="300" verticalDpi="300" r:id="rId1"/>
  <customProperties>
    <customPr name="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D78"/>
  <sheetViews>
    <sheetView zoomScaleNormal="100" workbookViewId="0"/>
  </sheetViews>
  <sheetFormatPr defaultColWidth="9.109375" defaultRowHeight="14.4" x14ac:dyDescent="0.3"/>
  <cols>
    <col min="1" max="1" width="10.109375" customWidth="1"/>
    <col min="3" max="10" width="12" customWidth="1"/>
    <col min="12" max="18" width="12" customWidth="1"/>
    <col min="20" max="20" width="12.6640625" bestFit="1" customWidth="1"/>
    <col min="21" max="25" width="12" customWidth="1"/>
    <col min="26" max="26" width="12.6640625" bestFit="1" customWidth="1"/>
  </cols>
  <sheetData>
    <row r="1" spans="1:30" ht="18" x14ac:dyDescent="0.35">
      <c r="A1" s="1" t="s">
        <v>8</v>
      </c>
    </row>
    <row r="3" spans="1:30" ht="15.6" x14ac:dyDescent="0.3">
      <c r="C3" s="3" t="s">
        <v>4</v>
      </c>
      <c r="L3" s="3" t="s">
        <v>5</v>
      </c>
      <c r="T3" s="3" t="s">
        <v>6</v>
      </c>
    </row>
    <row r="4" spans="1:30" ht="45" customHeight="1" x14ac:dyDescent="0.3">
      <c r="A4" s="2"/>
      <c r="B4" s="2"/>
      <c r="C4" s="2" t="s">
        <v>73</v>
      </c>
      <c r="D4" s="2" t="s">
        <v>9</v>
      </c>
      <c r="E4" s="2" t="s">
        <v>74</v>
      </c>
      <c r="F4" s="2" t="s">
        <v>145</v>
      </c>
      <c r="G4" s="2" t="s">
        <v>146</v>
      </c>
      <c r="H4" s="2" t="s">
        <v>1</v>
      </c>
      <c r="I4" s="2" t="s">
        <v>2</v>
      </c>
      <c r="K4" s="2"/>
      <c r="L4" s="2" t="s">
        <v>73</v>
      </c>
      <c r="M4" s="2" t="s">
        <v>9</v>
      </c>
      <c r="N4" s="2" t="s">
        <v>74</v>
      </c>
      <c r="O4" s="2" t="s">
        <v>75</v>
      </c>
      <c r="P4" s="2" t="s">
        <v>76</v>
      </c>
      <c r="Q4" s="2" t="s">
        <v>1</v>
      </c>
      <c r="S4" s="2"/>
      <c r="T4" s="2" t="s">
        <v>73</v>
      </c>
      <c r="U4" s="2" t="s">
        <v>9</v>
      </c>
      <c r="V4" s="2" t="s">
        <v>74</v>
      </c>
      <c r="W4" s="2" t="s">
        <v>75</v>
      </c>
      <c r="X4" s="2" t="s">
        <v>76</v>
      </c>
      <c r="Y4" s="2" t="s">
        <v>1</v>
      </c>
      <c r="AA4" s="2"/>
      <c r="AB4" s="2"/>
      <c r="AC4" s="2"/>
      <c r="AD4" s="2"/>
    </row>
    <row r="5" spans="1:30" x14ac:dyDescent="0.3">
      <c r="A5" t="s">
        <v>3</v>
      </c>
      <c r="B5">
        <v>1990</v>
      </c>
      <c r="C5" s="4">
        <v>9843.5776100700077</v>
      </c>
      <c r="D5" s="4">
        <v>6809.4004967994642</v>
      </c>
      <c r="E5" s="4">
        <v>8289.2512116450671</v>
      </c>
      <c r="F5" s="4">
        <v>3472.6291219982941</v>
      </c>
      <c r="G5" s="4">
        <v>3147.7131125577566</v>
      </c>
      <c r="H5" s="4">
        <v>31562.571553070593</v>
      </c>
      <c r="I5" s="4">
        <v>0</v>
      </c>
      <c r="K5" s="5"/>
      <c r="L5" s="7">
        <v>9.8435776100700085</v>
      </c>
      <c r="M5" s="7">
        <v>6.8094004967994639</v>
      </c>
      <c r="N5" s="7">
        <v>8.2892512116450678</v>
      </c>
      <c r="O5" s="7">
        <v>3.4726291219982941</v>
      </c>
      <c r="P5" s="7">
        <v>3.1477131125577564</v>
      </c>
      <c r="Q5" s="7">
        <v>31.562571553070594</v>
      </c>
      <c r="S5" s="5"/>
      <c r="T5" s="4">
        <v>412130.9073784111</v>
      </c>
      <c r="U5" s="4">
        <v>285095.98</v>
      </c>
      <c r="V5" s="4">
        <v>347054.36972915567</v>
      </c>
      <c r="W5" s="4">
        <v>145392.03607982458</v>
      </c>
      <c r="X5" s="4">
        <v>131788.45259656815</v>
      </c>
      <c r="Y5" s="4">
        <v>1321461.7457839597</v>
      </c>
    </row>
    <row r="6" spans="1:30" x14ac:dyDescent="0.3">
      <c r="A6" t="s">
        <v>3</v>
      </c>
      <c r="B6">
        <v>1991</v>
      </c>
      <c r="C6" s="4">
        <v>10017.335553836456</v>
      </c>
      <c r="D6" s="4">
        <v>6870.3902741950888</v>
      </c>
      <c r="E6" s="4">
        <v>9151.7506741542347</v>
      </c>
      <c r="F6" s="4">
        <v>3900.4100994336295</v>
      </c>
      <c r="G6" s="4">
        <v>3383.3773019940072</v>
      </c>
      <c r="H6" s="4">
        <v>33323.263903613413</v>
      </c>
      <c r="I6" s="4">
        <v>0</v>
      </c>
      <c r="K6" s="5"/>
      <c r="L6" s="7">
        <v>10.017335553836455</v>
      </c>
      <c r="M6" s="7">
        <v>6.8703902741950884</v>
      </c>
      <c r="N6" s="7">
        <v>9.1517506741542345</v>
      </c>
      <c r="O6" s="7">
        <v>3.9004100994336297</v>
      </c>
      <c r="P6" s="7">
        <v>3.383377301994007</v>
      </c>
      <c r="Q6" s="7">
        <v>33.323263903613416</v>
      </c>
      <c r="S6" s="5"/>
      <c r="T6" s="4">
        <v>419405.80496802478</v>
      </c>
      <c r="U6" s="4">
        <v>287649.5</v>
      </c>
      <c r="V6" s="4">
        <v>383165.49722548953</v>
      </c>
      <c r="W6" s="4">
        <v>163302.3700430872</v>
      </c>
      <c r="X6" s="4">
        <v>141655.2408798851</v>
      </c>
      <c r="Y6" s="4">
        <v>1395178.4131164865</v>
      </c>
    </row>
    <row r="7" spans="1:30" x14ac:dyDescent="0.3">
      <c r="A7" t="s">
        <v>3</v>
      </c>
      <c r="B7">
        <v>1992</v>
      </c>
      <c r="C7" s="4">
        <v>9766.9370759844387</v>
      </c>
      <c r="D7" s="4">
        <v>7144.5189643641925</v>
      </c>
      <c r="E7" s="4">
        <v>9147.79759828237</v>
      </c>
      <c r="F7" s="4">
        <v>4114.1654160703456</v>
      </c>
      <c r="G7" s="4">
        <v>3592.2944446426854</v>
      </c>
      <c r="H7" s="4">
        <v>33765.713499344034</v>
      </c>
      <c r="I7" s="4">
        <v>0</v>
      </c>
      <c r="K7" s="5"/>
      <c r="L7" s="7">
        <v>9.7669370759844387</v>
      </c>
      <c r="M7" s="7">
        <v>7.1445189643641926</v>
      </c>
      <c r="N7" s="7">
        <v>9.14779759828237</v>
      </c>
      <c r="O7" s="7">
        <v>4.114165416070346</v>
      </c>
      <c r="P7" s="7">
        <v>3.5922944446426857</v>
      </c>
      <c r="Q7" s="7">
        <v>33.765713499344031</v>
      </c>
      <c r="S7" s="5"/>
      <c r="T7" s="4">
        <v>408922.12149731652</v>
      </c>
      <c r="U7" s="4">
        <v>299126.72000000003</v>
      </c>
      <c r="V7" s="4">
        <v>382999.9898448863</v>
      </c>
      <c r="W7" s="4">
        <v>172251.87764003323</v>
      </c>
      <c r="X7" s="4">
        <v>150402.18380829997</v>
      </c>
      <c r="Y7" s="4">
        <v>1413702.8927905362</v>
      </c>
    </row>
    <row r="8" spans="1:30" x14ac:dyDescent="0.3">
      <c r="A8" t="s">
        <v>3</v>
      </c>
      <c r="B8">
        <v>1993</v>
      </c>
      <c r="C8" s="4">
        <v>9240.3557872362544</v>
      </c>
      <c r="D8" s="4">
        <v>7313.6744052737176</v>
      </c>
      <c r="E8" s="4">
        <v>9091.4487358041424</v>
      </c>
      <c r="F8" s="4">
        <v>4202.327403498728</v>
      </c>
      <c r="G8" s="4">
        <v>3518.7776234965804</v>
      </c>
      <c r="H8" s="4">
        <v>33366.583955309419</v>
      </c>
      <c r="I8" s="4">
        <v>0</v>
      </c>
      <c r="K8" s="5"/>
      <c r="L8" s="7">
        <v>9.2403557872362541</v>
      </c>
      <c r="M8" s="7">
        <v>7.3136744052737175</v>
      </c>
      <c r="N8" s="7">
        <v>9.0914487358041427</v>
      </c>
      <c r="O8" s="7">
        <v>4.2023274034987281</v>
      </c>
      <c r="P8" s="7">
        <v>3.5187776234965806</v>
      </c>
      <c r="Q8" s="7">
        <v>33.366583955309416</v>
      </c>
      <c r="S8" s="5"/>
      <c r="T8" s="4">
        <v>386875.21610000753</v>
      </c>
      <c r="U8" s="4">
        <v>306208.92000000004</v>
      </c>
      <c r="V8" s="4">
        <v>380640.77567064785</v>
      </c>
      <c r="W8" s="4">
        <v>175943.04372968475</v>
      </c>
      <c r="X8" s="4">
        <v>147324.18154055483</v>
      </c>
      <c r="Y8" s="4">
        <v>1396992.1370408949</v>
      </c>
    </row>
    <row r="9" spans="1:30" x14ac:dyDescent="0.3">
      <c r="A9" t="s">
        <v>3</v>
      </c>
      <c r="B9">
        <v>1994</v>
      </c>
      <c r="C9" s="4">
        <v>9574.5817105335336</v>
      </c>
      <c r="D9" s="4">
        <v>7503.1919365625281</v>
      </c>
      <c r="E9" s="4">
        <v>8937.8932264415889</v>
      </c>
      <c r="F9" s="4">
        <v>4395.5825454126953</v>
      </c>
      <c r="G9" s="4">
        <v>5587.7180037981789</v>
      </c>
      <c r="H9" s="4">
        <v>35998.96742274853</v>
      </c>
      <c r="I9" s="4">
        <v>0</v>
      </c>
      <c r="K9" s="5"/>
      <c r="L9" s="7">
        <v>9.5745817105335345</v>
      </c>
      <c r="M9" s="7">
        <v>7.5031919365625281</v>
      </c>
      <c r="N9" s="7">
        <v>8.9378932264415898</v>
      </c>
      <c r="O9" s="7">
        <v>4.3955825454126956</v>
      </c>
      <c r="P9" s="7">
        <v>5.5877180037981793</v>
      </c>
      <c r="Q9" s="7">
        <v>35.998967422748528</v>
      </c>
      <c r="S9" s="5"/>
      <c r="T9" s="4">
        <v>400868.58705661801</v>
      </c>
      <c r="U9" s="4">
        <v>314143.63999999996</v>
      </c>
      <c r="V9" s="4">
        <v>374211.71360465646</v>
      </c>
      <c r="W9" s="4">
        <v>184034.25001133874</v>
      </c>
      <c r="X9" s="4">
        <v>233946.57738302217</v>
      </c>
      <c r="Y9" s="4">
        <v>1507204.7680556355</v>
      </c>
    </row>
    <row r="10" spans="1:30" x14ac:dyDescent="0.3">
      <c r="A10" t="s">
        <v>3</v>
      </c>
      <c r="B10">
        <v>1995</v>
      </c>
      <c r="C10" s="4">
        <v>9735.1821960173584</v>
      </c>
      <c r="D10" s="4">
        <v>7558.1814273430782</v>
      </c>
      <c r="E10" s="4">
        <v>9320.7152266073899</v>
      </c>
      <c r="F10" s="4">
        <v>4644.1117996022949</v>
      </c>
      <c r="G10" s="4">
        <v>5931.3488954346576</v>
      </c>
      <c r="H10" s="4">
        <v>37189.53954500478</v>
      </c>
      <c r="I10" s="4">
        <v>0</v>
      </c>
      <c r="K10" s="5"/>
      <c r="L10" s="7">
        <v>9.7351821960173588</v>
      </c>
      <c r="M10" s="7">
        <v>7.5581814273430785</v>
      </c>
      <c r="N10" s="7">
        <v>9.3207152266073905</v>
      </c>
      <c r="O10" s="7">
        <v>4.6441117996022951</v>
      </c>
      <c r="P10" s="7">
        <v>5.9313488954346578</v>
      </c>
      <c r="Q10" s="7">
        <v>37.189539545004777</v>
      </c>
      <c r="S10" s="5"/>
      <c r="T10" s="4">
        <v>407592.60818285478</v>
      </c>
      <c r="U10" s="4">
        <v>316445.94</v>
      </c>
      <c r="V10" s="4">
        <v>390239.70510759822</v>
      </c>
      <c r="W10" s="4">
        <v>194439.67282574889</v>
      </c>
      <c r="X10" s="4">
        <v>248333.71555405826</v>
      </c>
      <c r="Y10" s="4">
        <v>1557051.6416702601</v>
      </c>
    </row>
    <row r="11" spans="1:30" x14ac:dyDescent="0.3">
      <c r="A11" t="s">
        <v>3</v>
      </c>
      <c r="B11">
        <v>1996</v>
      </c>
      <c r="C11" s="4">
        <v>9714.4050438205995</v>
      </c>
      <c r="D11" s="4">
        <v>7678.640011464603</v>
      </c>
      <c r="E11" s="4">
        <v>10619.931771313783</v>
      </c>
      <c r="F11" s="4">
        <v>5274.8489161216294</v>
      </c>
      <c r="G11" s="4">
        <v>6044.4128111496539</v>
      </c>
      <c r="H11" s="4">
        <v>39332.238553870266</v>
      </c>
      <c r="I11" s="4">
        <v>0</v>
      </c>
      <c r="K11" s="5"/>
      <c r="L11" s="7">
        <v>9.7144050438205998</v>
      </c>
      <c r="M11" s="7">
        <v>7.6786400114646032</v>
      </c>
      <c r="N11" s="7">
        <v>10.619931771313782</v>
      </c>
      <c r="O11" s="7">
        <v>5.2748489161216296</v>
      </c>
      <c r="P11" s="7">
        <v>6.0444128111496536</v>
      </c>
      <c r="Q11" s="7">
        <v>39.332238553870269</v>
      </c>
      <c r="S11" s="5"/>
      <c r="T11" s="4">
        <v>406722.71037468087</v>
      </c>
      <c r="U11" s="4">
        <v>321489.3</v>
      </c>
      <c r="V11" s="4">
        <v>444635.30340136547</v>
      </c>
      <c r="W11" s="4">
        <v>220847.37442018039</v>
      </c>
      <c r="X11" s="4">
        <v>253067.47557721371</v>
      </c>
      <c r="Y11" s="4">
        <v>1646762.1637734403</v>
      </c>
    </row>
    <row r="12" spans="1:30" x14ac:dyDescent="0.3">
      <c r="A12" t="s">
        <v>3</v>
      </c>
      <c r="B12">
        <v>1997</v>
      </c>
      <c r="C12" s="4">
        <v>10054.460829272952</v>
      </c>
      <c r="D12" s="4">
        <v>7774.522308206745</v>
      </c>
      <c r="E12" s="4">
        <v>9883.168959587274</v>
      </c>
      <c r="F12" s="4">
        <v>4905.7561861087215</v>
      </c>
      <c r="G12" s="4">
        <v>6109.3579822298652</v>
      </c>
      <c r="H12" s="4">
        <v>38727.266265405553</v>
      </c>
      <c r="I12" s="4">
        <v>0</v>
      </c>
      <c r="K12" s="5"/>
      <c r="L12" s="7">
        <v>10.054460829272951</v>
      </c>
      <c r="M12" s="7">
        <v>7.7745223082067447</v>
      </c>
      <c r="N12" s="7">
        <v>9.8831689595872732</v>
      </c>
      <c r="O12" s="7">
        <v>4.9057561861087216</v>
      </c>
      <c r="P12" s="7">
        <v>6.1093579822298656</v>
      </c>
      <c r="Q12" s="7">
        <v>38.727266265405554</v>
      </c>
      <c r="S12" s="5"/>
      <c r="T12" s="4">
        <v>420960.16599999997</v>
      </c>
      <c r="U12" s="4">
        <v>325503.7</v>
      </c>
      <c r="V12" s="4">
        <v>413788.51799999998</v>
      </c>
      <c r="W12" s="4">
        <v>205394.19999999995</v>
      </c>
      <c r="X12" s="4">
        <v>255786.6</v>
      </c>
      <c r="Y12" s="4">
        <v>1621433.1839999997</v>
      </c>
    </row>
    <row r="13" spans="1:30" x14ac:dyDescent="0.3">
      <c r="A13" t="s">
        <v>3</v>
      </c>
      <c r="B13">
        <v>1998</v>
      </c>
      <c r="C13" s="4">
        <v>10535.86820483424</v>
      </c>
      <c r="D13" s="4">
        <v>8018.0147129072329</v>
      </c>
      <c r="E13" s="4">
        <v>9911.0779354160695</v>
      </c>
      <c r="F13" s="4">
        <v>4857.7601031814283</v>
      </c>
      <c r="G13" s="4">
        <v>6000.1480844559082</v>
      </c>
      <c r="H13" s="4">
        <v>39322.869040794874</v>
      </c>
      <c r="I13" s="4">
        <v>0</v>
      </c>
      <c r="K13" s="5"/>
      <c r="L13" s="7">
        <v>10.535868204834239</v>
      </c>
      <c r="M13" s="7">
        <v>8.0180147129072328</v>
      </c>
      <c r="N13" s="7">
        <v>9.9110779354160687</v>
      </c>
      <c r="O13" s="7">
        <v>4.8577601031814286</v>
      </c>
      <c r="P13" s="7">
        <v>6.0001480844559083</v>
      </c>
      <c r="Q13" s="7">
        <v>39.322869040794878</v>
      </c>
      <c r="S13" s="5"/>
      <c r="T13" s="4">
        <v>441115.73</v>
      </c>
      <c r="U13" s="4">
        <v>335698.24000000005</v>
      </c>
      <c r="V13" s="4">
        <v>414957.011</v>
      </c>
      <c r="W13" s="4">
        <v>203384.70000000004</v>
      </c>
      <c r="X13" s="4">
        <v>251214.19999999998</v>
      </c>
      <c r="Y13" s="4">
        <v>1646369.8809999998</v>
      </c>
    </row>
    <row r="14" spans="1:30" x14ac:dyDescent="0.3">
      <c r="A14" t="s">
        <v>3</v>
      </c>
      <c r="B14">
        <v>1999</v>
      </c>
      <c r="C14" s="4">
        <v>10805.289641617612</v>
      </c>
      <c r="D14" s="4">
        <v>8086.7507404222788</v>
      </c>
      <c r="E14" s="4">
        <v>9509.6088982179226</v>
      </c>
      <c r="F14" s="4">
        <v>4696.3547399524687</v>
      </c>
      <c r="G14" s="4">
        <v>6480.6583799510354</v>
      </c>
      <c r="H14" s="4">
        <v>39578.662400161316</v>
      </c>
      <c r="I14" s="4">
        <v>0</v>
      </c>
      <c r="K14" s="5"/>
      <c r="L14" s="7">
        <v>10.805289641617613</v>
      </c>
      <c r="M14" s="7">
        <v>8.0867507404222785</v>
      </c>
      <c r="N14" s="7">
        <v>9.5096088982179232</v>
      </c>
      <c r="O14" s="7">
        <v>4.6963547399524685</v>
      </c>
      <c r="P14" s="7">
        <v>6.4806583799510351</v>
      </c>
      <c r="Q14" s="7">
        <v>39.578662400161313</v>
      </c>
      <c r="S14" s="5"/>
      <c r="T14" s="4">
        <v>452395.86671524617</v>
      </c>
      <c r="U14" s="4">
        <v>338576.07999999996</v>
      </c>
      <c r="V14" s="4">
        <v>398148.30535058799</v>
      </c>
      <c r="W14" s="4">
        <v>196626.98025232996</v>
      </c>
      <c r="X14" s="4">
        <v>271332.20505178999</v>
      </c>
      <c r="Y14" s="4">
        <v>1657079.4373699541</v>
      </c>
    </row>
    <row r="15" spans="1:30" x14ac:dyDescent="0.3">
      <c r="A15" t="s">
        <v>3</v>
      </c>
      <c r="B15">
        <v>2000</v>
      </c>
      <c r="C15" s="4">
        <v>11592.050179649726</v>
      </c>
      <c r="D15" s="4">
        <v>8174.8385401738797</v>
      </c>
      <c r="E15" s="4">
        <v>9495.1019266887433</v>
      </c>
      <c r="F15" s="4">
        <v>4373.729975958413</v>
      </c>
      <c r="G15" s="4">
        <v>7002.2326068557622</v>
      </c>
      <c r="H15" s="4">
        <v>40637.953229326522</v>
      </c>
      <c r="I15" s="4">
        <v>0</v>
      </c>
      <c r="K15" s="5"/>
      <c r="L15" s="7">
        <v>11.592050179649727</v>
      </c>
      <c r="M15" s="7">
        <v>8.1748385401738801</v>
      </c>
      <c r="N15" s="7">
        <v>9.4951019266887435</v>
      </c>
      <c r="O15" s="7">
        <v>4.3737299759584127</v>
      </c>
      <c r="P15" s="7">
        <v>7.0022326068557623</v>
      </c>
      <c r="Q15" s="7">
        <v>40.63795322932652</v>
      </c>
      <c r="S15" s="5"/>
      <c r="T15" s="4">
        <v>485335.95692157478</v>
      </c>
      <c r="U15" s="4">
        <v>342264.14</v>
      </c>
      <c r="V15" s="4">
        <v>397540.92746660433</v>
      </c>
      <c r="W15" s="4">
        <v>183119.32663342686</v>
      </c>
      <c r="X15" s="4">
        <v>293169.4747838371</v>
      </c>
      <c r="Y15" s="4">
        <v>1701429.8258054429</v>
      </c>
    </row>
    <row r="16" spans="1:30" x14ac:dyDescent="0.3">
      <c r="A16" t="s">
        <v>3</v>
      </c>
      <c r="B16">
        <v>2001</v>
      </c>
      <c r="C16" s="4">
        <v>12441.391019301805</v>
      </c>
      <c r="D16" s="4">
        <v>8438.9099073277921</v>
      </c>
      <c r="E16" s="4">
        <v>9894.4292563384224</v>
      </c>
      <c r="F16" s="4">
        <v>4518.1784058821704</v>
      </c>
      <c r="G16" s="4">
        <v>6783.1549499384628</v>
      </c>
      <c r="H16" s="4">
        <v>42076.063538788658</v>
      </c>
      <c r="I16" s="4">
        <v>0</v>
      </c>
      <c r="K16" s="5"/>
      <c r="L16" s="7">
        <v>12.441391019301806</v>
      </c>
      <c r="M16" s="7">
        <v>8.4389099073277922</v>
      </c>
      <c r="N16" s="7">
        <v>9.8944292563384231</v>
      </c>
      <c r="O16" s="7">
        <v>4.5181784058821703</v>
      </c>
      <c r="P16" s="7">
        <v>6.7831549499384627</v>
      </c>
      <c r="Q16" s="7">
        <v>42.076063538788659</v>
      </c>
      <c r="S16" s="5"/>
      <c r="T16" s="4">
        <v>520896.15919612802</v>
      </c>
      <c r="U16" s="4">
        <v>353320.28</v>
      </c>
      <c r="V16" s="4">
        <v>414259.96410437708</v>
      </c>
      <c r="W16" s="4">
        <v>189167.09349747471</v>
      </c>
      <c r="X16" s="4">
        <v>283997.13144402357</v>
      </c>
      <c r="Y16" s="4">
        <v>1761640.6282420035</v>
      </c>
    </row>
    <row r="17" spans="1:25" x14ac:dyDescent="0.3">
      <c r="A17" t="s">
        <v>3</v>
      </c>
      <c r="B17">
        <v>2002</v>
      </c>
      <c r="C17" s="4">
        <v>11324.084804362632</v>
      </c>
      <c r="D17" s="4">
        <v>8411.6752651189454</v>
      </c>
      <c r="E17" s="4">
        <v>9336.6287012112698</v>
      </c>
      <c r="F17" s="4">
        <v>4539.2055775750941</v>
      </c>
      <c r="G17" s="4">
        <v>6701.3650454563885</v>
      </c>
      <c r="H17" s="4">
        <v>40312.959393724333</v>
      </c>
      <c r="I17" s="4">
        <v>0</v>
      </c>
      <c r="K17" s="5"/>
      <c r="L17" s="7">
        <v>11.324084804362633</v>
      </c>
      <c r="M17" s="7">
        <v>8.4116752651189461</v>
      </c>
      <c r="N17" s="7">
        <v>9.3366287012112696</v>
      </c>
      <c r="O17" s="7">
        <v>4.5392055775750944</v>
      </c>
      <c r="P17" s="7">
        <v>6.7013650454563889</v>
      </c>
      <c r="Q17" s="7">
        <v>40.312959393724334</v>
      </c>
      <c r="S17" s="5"/>
      <c r="T17" s="4">
        <v>474116.78258905472</v>
      </c>
      <c r="U17" s="4">
        <v>352180.02</v>
      </c>
      <c r="V17" s="4">
        <v>390905.97046231345</v>
      </c>
      <c r="W17" s="4">
        <v>190047.45912191406</v>
      </c>
      <c r="X17" s="4">
        <v>280572.75172316807</v>
      </c>
      <c r="Y17" s="4">
        <v>1687822.9838964504</v>
      </c>
    </row>
    <row r="18" spans="1:25" x14ac:dyDescent="0.3">
      <c r="A18" t="s">
        <v>3</v>
      </c>
      <c r="B18">
        <v>2003</v>
      </c>
      <c r="C18" s="4">
        <v>11375.189688927989</v>
      </c>
      <c r="D18" s="4">
        <v>8620.747587656444</v>
      </c>
      <c r="E18" s="4">
        <v>9871.0605176013341</v>
      </c>
      <c r="F18" s="4">
        <v>4927.9100623112427</v>
      </c>
      <c r="G18" s="4">
        <v>6713.664925104903</v>
      </c>
      <c r="H18" s="4">
        <v>41508.572781601913</v>
      </c>
      <c r="I18" s="4">
        <v>0</v>
      </c>
      <c r="K18" s="5"/>
      <c r="L18" s="7">
        <v>11.375189688927989</v>
      </c>
      <c r="M18" s="7">
        <v>8.6207475876564441</v>
      </c>
      <c r="N18" s="7">
        <v>9.8710605176013342</v>
      </c>
      <c r="O18" s="7">
        <v>4.9279100623112431</v>
      </c>
      <c r="P18" s="7">
        <v>6.7136649251049025</v>
      </c>
      <c r="Q18" s="7">
        <v>41.508572781601913</v>
      </c>
      <c r="S18" s="5"/>
      <c r="T18" s="4">
        <v>476256.44189603708</v>
      </c>
      <c r="U18" s="4">
        <v>360933.46</v>
      </c>
      <c r="V18" s="4">
        <v>413281.56175093265</v>
      </c>
      <c r="W18" s="4">
        <v>206321.73848884713</v>
      </c>
      <c r="X18" s="4">
        <v>281087.72308429208</v>
      </c>
      <c r="Y18" s="4">
        <v>1737880.9252201091</v>
      </c>
    </row>
    <row r="19" spans="1:25" x14ac:dyDescent="0.3">
      <c r="A19" t="s">
        <v>3</v>
      </c>
      <c r="B19">
        <v>2004</v>
      </c>
      <c r="C19" s="4">
        <v>10557.457512291949</v>
      </c>
      <c r="D19" s="4">
        <v>8988.0584623638642</v>
      </c>
      <c r="E19" s="4">
        <v>9192.1621657514988</v>
      </c>
      <c r="F19" s="4">
        <v>5805.7322793296844</v>
      </c>
      <c r="G19" s="4">
        <v>7152.6532928951929</v>
      </c>
      <c r="H19" s="4">
        <v>41696.063712632189</v>
      </c>
      <c r="I19" s="4">
        <v>0</v>
      </c>
      <c r="K19" s="5"/>
      <c r="L19" s="7">
        <v>10.557457512291949</v>
      </c>
      <c r="M19" s="7">
        <v>8.9880584623638651</v>
      </c>
      <c r="N19" s="7">
        <v>9.1921621657514994</v>
      </c>
      <c r="O19" s="7">
        <v>5.8057322793296846</v>
      </c>
      <c r="P19" s="7">
        <v>7.1526532928951925</v>
      </c>
      <c r="Q19" s="7">
        <v>41.696063712632188</v>
      </c>
      <c r="S19" s="5"/>
      <c r="T19" s="4">
        <v>442019.6311246393</v>
      </c>
      <c r="U19" s="4">
        <v>376312.0317022503</v>
      </c>
      <c r="V19" s="4">
        <v>384857.44555568375</v>
      </c>
      <c r="W19" s="4">
        <v>243074.39907097523</v>
      </c>
      <c r="X19" s="4">
        <v>299467.28806693596</v>
      </c>
      <c r="Y19" s="4">
        <v>1745730.7955204847</v>
      </c>
    </row>
    <row r="20" spans="1:25" x14ac:dyDescent="0.3">
      <c r="A20" t="s">
        <v>3</v>
      </c>
      <c r="B20">
        <v>2005</v>
      </c>
      <c r="C20" s="4">
        <v>10570.207007239518</v>
      </c>
      <c r="D20" s="4">
        <v>8726.0241337545795</v>
      </c>
      <c r="E20" s="4">
        <v>9139.6225401956162</v>
      </c>
      <c r="F20" s="4">
        <v>5763.103663528771</v>
      </c>
      <c r="G20" s="4">
        <v>7487.5594316508905</v>
      </c>
      <c r="H20" s="4">
        <v>41686.516776369375</v>
      </c>
      <c r="I20" s="4">
        <v>0</v>
      </c>
      <c r="K20" s="5"/>
      <c r="L20" s="7">
        <v>10.570207007239517</v>
      </c>
      <c r="M20" s="7">
        <v>8.7260241337545796</v>
      </c>
      <c r="N20" s="7">
        <v>9.1396225401956155</v>
      </c>
      <c r="O20" s="7">
        <v>5.7631036635287707</v>
      </c>
      <c r="P20" s="7">
        <v>7.4875594316508902</v>
      </c>
      <c r="Q20" s="7">
        <v>41.686516776369373</v>
      </c>
      <c r="S20" s="5"/>
      <c r="T20" s="4">
        <v>442553.42697910417</v>
      </c>
      <c r="U20" s="4">
        <v>365341.17843203677</v>
      </c>
      <c r="V20" s="4">
        <v>382657.71651291009</v>
      </c>
      <c r="W20" s="4">
        <v>241289.6241846226</v>
      </c>
      <c r="X20" s="4">
        <v>313489.13828435948</v>
      </c>
      <c r="Y20" s="4">
        <v>1745331.0843930331</v>
      </c>
    </row>
    <row r="21" spans="1:25" x14ac:dyDescent="0.3">
      <c r="A21" t="s">
        <v>3</v>
      </c>
      <c r="B21">
        <v>2006</v>
      </c>
      <c r="C21" s="4">
        <v>10666.104276727752</v>
      </c>
      <c r="D21" s="4">
        <v>8853.7118977218979</v>
      </c>
      <c r="E21" s="4">
        <v>8721.5245743382184</v>
      </c>
      <c r="F21" s="4">
        <v>5486.6656820880326</v>
      </c>
      <c r="G21" s="4">
        <v>6985.6517101266472</v>
      </c>
      <c r="H21" s="4">
        <v>40713.658141002554</v>
      </c>
      <c r="I21" s="4">
        <v>0</v>
      </c>
      <c r="K21" s="5"/>
      <c r="L21" s="7">
        <v>10.666104276727753</v>
      </c>
      <c r="M21" s="7">
        <v>8.8537118977218974</v>
      </c>
      <c r="N21" s="7">
        <v>8.7215245743382184</v>
      </c>
      <c r="O21" s="7">
        <v>5.4866656820880326</v>
      </c>
      <c r="P21" s="7">
        <v>6.9856517101266471</v>
      </c>
      <c r="Q21" s="7">
        <v>40.713658141002554</v>
      </c>
      <c r="S21" s="5"/>
      <c r="T21" s="4">
        <v>446568.45385803754</v>
      </c>
      <c r="U21" s="4">
        <v>370687.20973382046</v>
      </c>
      <c r="V21" s="4">
        <v>365152.79087839252</v>
      </c>
      <c r="W21" s="4">
        <v>229715.71877766176</v>
      </c>
      <c r="X21" s="4">
        <v>292475.26579958247</v>
      </c>
      <c r="Y21" s="4">
        <v>1704599.4390474949</v>
      </c>
    </row>
    <row r="22" spans="1:25" x14ac:dyDescent="0.3">
      <c r="A22" t="s">
        <v>3</v>
      </c>
      <c r="B22">
        <v>2007</v>
      </c>
      <c r="C22" s="4">
        <v>10158.815858051281</v>
      </c>
      <c r="D22" s="4">
        <v>9110.6406101107095</v>
      </c>
      <c r="E22" s="4">
        <v>8076.4450770542444</v>
      </c>
      <c r="F22" s="4">
        <v>5175.3411628344293</v>
      </c>
      <c r="G22" s="4">
        <v>7056.301194624788</v>
      </c>
      <c r="H22" s="4">
        <v>39577.543902675447</v>
      </c>
      <c r="I22" s="4">
        <v>0</v>
      </c>
      <c r="K22" s="5"/>
      <c r="L22" s="7">
        <v>10.15881585805128</v>
      </c>
      <c r="M22" s="7">
        <v>9.1106406101107087</v>
      </c>
      <c r="N22" s="7">
        <v>8.0764450770542435</v>
      </c>
      <c r="O22" s="7">
        <v>5.175341162834429</v>
      </c>
      <c r="P22" s="7">
        <v>7.0563011946247878</v>
      </c>
      <c r="Q22" s="7">
        <v>39.577543902675444</v>
      </c>
      <c r="S22" s="5"/>
      <c r="T22" s="4">
        <v>425329.30234489107</v>
      </c>
      <c r="U22" s="4">
        <v>381444.30106411519</v>
      </c>
      <c r="V22" s="4">
        <v>338144.60248610715</v>
      </c>
      <c r="W22" s="4">
        <v>216681.1838055519</v>
      </c>
      <c r="X22" s="4">
        <v>295433.21841655066</v>
      </c>
      <c r="Y22" s="4">
        <v>1657032.6081172156</v>
      </c>
    </row>
    <row r="23" spans="1:25" x14ac:dyDescent="0.3">
      <c r="A23" t="s">
        <v>3</v>
      </c>
      <c r="B23">
        <v>2008</v>
      </c>
      <c r="C23" s="4">
        <v>9957.6976961620658</v>
      </c>
      <c r="D23" s="4">
        <v>9134.0661835297033</v>
      </c>
      <c r="E23" s="4">
        <v>9129.436457406915</v>
      </c>
      <c r="F23" s="4">
        <v>5661.4195218681016</v>
      </c>
      <c r="G23" s="4">
        <v>8087.0850829885485</v>
      </c>
      <c r="H23" s="4">
        <v>41969.70494195533</v>
      </c>
      <c r="I23" s="4">
        <v>0</v>
      </c>
      <c r="K23" s="5"/>
      <c r="L23" s="7">
        <v>9.9576976961620662</v>
      </c>
      <c r="M23" s="7">
        <v>9.1340661835297041</v>
      </c>
      <c r="N23" s="7">
        <v>9.1294364574069142</v>
      </c>
      <c r="O23" s="7">
        <v>5.6614195218681012</v>
      </c>
      <c r="P23" s="7">
        <v>8.0870850829885477</v>
      </c>
      <c r="Q23" s="7">
        <v>41.969704941955328</v>
      </c>
      <c r="S23" s="5"/>
      <c r="T23" s="4">
        <v>416908.88714291342</v>
      </c>
      <c r="U23" s="4">
        <v>382425.08297202166</v>
      </c>
      <c r="V23" s="4">
        <v>382231.24559871276</v>
      </c>
      <c r="W23" s="4">
        <v>237032.31254157369</v>
      </c>
      <c r="X23" s="4">
        <v>338590.07825456455</v>
      </c>
      <c r="Y23" s="4">
        <v>1757187.6065097859</v>
      </c>
    </row>
    <row r="24" spans="1:25" x14ac:dyDescent="0.3">
      <c r="A24" t="s">
        <v>3</v>
      </c>
      <c r="B24">
        <v>2009</v>
      </c>
      <c r="C24" s="4">
        <v>9650.0718140154113</v>
      </c>
      <c r="D24" s="4">
        <v>8992.6346634277979</v>
      </c>
      <c r="E24" s="4">
        <v>8663.2503041726886</v>
      </c>
      <c r="F24" s="4">
        <v>5608.6042072010478</v>
      </c>
      <c r="G24" s="4">
        <v>6429.5692461756553</v>
      </c>
      <c r="H24" s="4">
        <v>39344.130234992597</v>
      </c>
      <c r="I24" s="4">
        <v>0</v>
      </c>
      <c r="K24" s="5"/>
      <c r="L24" s="7">
        <v>9.650071814015412</v>
      </c>
      <c r="M24" s="7">
        <v>8.9926346634277987</v>
      </c>
      <c r="N24" s="7">
        <v>8.6632503041726885</v>
      </c>
      <c r="O24" s="7">
        <v>5.608604207201048</v>
      </c>
      <c r="P24" s="7">
        <v>6.4295692461756548</v>
      </c>
      <c r="Q24" s="7">
        <v>39.344130234992598</v>
      </c>
      <c r="S24" s="5"/>
      <c r="T24" s="4">
        <v>404029.20670919726</v>
      </c>
      <c r="U24" s="4">
        <v>376503.62808839505</v>
      </c>
      <c r="V24" s="4">
        <v>362712.96373510215</v>
      </c>
      <c r="W24" s="4">
        <v>234821.04094709348</v>
      </c>
      <c r="X24" s="4">
        <v>269193.20519888232</v>
      </c>
      <c r="Y24" s="4">
        <v>1647260.0446786701</v>
      </c>
    </row>
    <row r="25" spans="1:25" x14ac:dyDescent="0.3">
      <c r="A25" t="s">
        <v>3</v>
      </c>
      <c r="B25">
        <v>2010</v>
      </c>
      <c r="C25" s="4">
        <v>10916.25087263873</v>
      </c>
      <c r="D25" s="4">
        <v>8949.5488609772747</v>
      </c>
      <c r="E25" s="4">
        <v>9609.2730674778541</v>
      </c>
      <c r="F25" s="4">
        <v>5932.5872474583211</v>
      </c>
      <c r="G25" s="4">
        <v>7045.0635719853244</v>
      </c>
      <c r="H25" s="4">
        <v>42452.723620537501</v>
      </c>
      <c r="I25" s="4">
        <v>0</v>
      </c>
      <c r="K25" s="5"/>
      <c r="L25" s="7">
        <v>10.916250872638729</v>
      </c>
      <c r="M25" s="7">
        <v>8.9495488609772753</v>
      </c>
      <c r="N25" s="7">
        <v>9.6092730674778544</v>
      </c>
      <c r="O25" s="7">
        <v>5.9325872474583212</v>
      </c>
      <c r="P25" s="7">
        <v>7.0450635719853247</v>
      </c>
      <c r="Q25" s="7">
        <v>42.452723620537498</v>
      </c>
      <c r="S25" s="5"/>
      <c r="T25" s="4">
        <v>457041.59153563838</v>
      </c>
      <c r="U25" s="4">
        <v>374699.71171139658</v>
      </c>
      <c r="V25" s="4">
        <v>402321.04478916281</v>
      </c>
      <c r="W25" s="4">
        <v>248385.562876585</v>
      </c>
      <c r="X25" s="4">
        <v>294962.72163188161</v>
      </c>
      <c r="Y25" s="4">
        <v>1777410.6325446642</v>
      </c>
    </row>
    <row r="26" spans="1:25" x14ac:dyDescent="0.3">
      <c r="A26" t="s">
        <v>3</v>
      </c>
      <c r="B26">
        <v>2011</v>
      </c>
      <c r="C26" s="4">
        <v>10518.68067296785</v>
      </c>
      <c r="D26" s="4">
        <v>8802.9539958994501</v>
      </c>
      <c r="E26" s="4">
        <v>8001.2338099768485</v>
      </c>
      <c r="F26" s="4">
        <v>5238.5720157573533</v>
      </c>
      <c r="G26" s="4">
        <v>6911.3742093835945</v>
      </c>
      <c r="H26" s="4">
        <v>39472.814703985096</v>
      </c>
      <c r="I26" s="4">
        <v>0</v>
      </c>
      <c r="K26" s="5"/>
      <c r="L26" s="7">
        <v>10.51868067296785</v>
      </c>
      <c r="M26" s="7">
        <v>8.8029539958994505</v>
      </c>
      <c r="N26" s="7">
        <v>8.0012338099768492</v>
      </c>
      <c r="O26" s="7">
        <v>5.2385720157573532</v>
      </c>
      <c r="P26" s="7">
        <v>6.9113742093835944</v>
      </c>
      <c r="Q26" s="7">
        <v>39.472814703985094</v>
      </c>
      <c r="S26" s="5"/>
      <c r="T26" s="4">
        <v>440396.12241581798</v>
      </c>
      <c r="U26" s="4">
        <v>368562.0779003182</v>
      </c>
      <c r="V26" s="4">
        <v>334995.65715611068</v>
      </c>
      <c r="W26" s="4">
        <v>219328.53315572889</v>
      </c>
      <c r="X26" s="4">
        <v>289365.41539847234</v>
      </c>
      <c r="Y26" s="4">
        <v>1652647.806026448</v>
      </c>
    </row>
    <row r="27" spans="1:25" x14ac:dyDescent="0.3">
      <c r="A27" t="s">
        <v>3</v>
      </c>
      <c r="B27">
        <v>2012</v>
      </c>
      <c r="C27" s="4">
        <v>10499.40202272056</v>
      </c>
      <c r="D27" s="4">
        <v>8547.6422320767942</v>
      </c>
      <c r="E27" s="4">
        <v>8463.7031985343656</v>
      </c>
      <c r="F27" s="4">
        <v>5469.1859208154365</v>
      </c>
      <c r="G27" s="4">
        <v>6990.5427194031754</v>
      </c>
      <c r="H27" s="4">
        <v>39970.476093550329</v>
      </c>
      <c r="I27" s="4">
        <v>0</v>
      </c>
      <c r="K27" s="5"/>
      <c r="L27" s="7">
        <v>10.49940202272056</v>
      </c>
      <c r="M27" s="7">
        <v>8.5476422320767949</v>
      </c>
      <c r="N27" s="7">
        <v>8.4637031985343647</v>
      </c>
      <c r="O27" s="7">
        <v>5.4691859208154368</v>
      </c>
      <c r="P27" s="7">
        <v>6.9905427194031757</v>
      </c>
      <c r="Q27" s="7">
        <v>39.970476093550332</v>
      </c>
      <c r="S27" s="5"/>
      <c r="T27" s="4">
        <v>439588.96388726443</v>
      </c>
      <c r="U27" s="4">
        <v>357872.68497259123</v>
      </c>
      <c r="V27" s="4">
        <v>354358.32551623683</v>
      </c>
      <c r="W27" s="4">
        <v>228983.87613270071</v>
      </c>
      <c r="X27" s="4">
        <v>292680.04257597215</v>
      </c>
      <c r="Y27" s="4">
        <v>1673483.8930847652</v>
      </c>
    </row>
    <row r="28" spans="1:25" x14ac:dyDescent="0.3">
      <c r="A28" t="s">
        <v>3</v>
      </c>
      <c r="B28">
        <v>2013</v>
      </c>
      <c r="C28" s="4">
        <v>10741.364170633884</v>
      </c>
      <c r="D28" s="4">
        <v>8393.7550680448985</v>
      </c>
      <c r="E28" s="4">
        <v>9085.3948774638629</v>
      </c>
      <c r="F28" s="4">
        <v>5791.1093258657256</v>
      </c>
      <c r="G28" s="4">
        <v>7511.5697895823869</v>
      </c>
      <c r="H28" s="4">
        <v>41523.193231590762</v>
      </c>
      <c r="I28" s="4">
        <v>0</v>
      </c>
      <c r="K28" s="5"/>
      <c r="L28" s="7">
        <v>10.741364170633885</v>
      </c>
      <c r="M28" s="7">
        <v>8.3937550680448982</v>
      </c>
      <c r="N28" s="7">
        <v>9.0853948774638624</v>
      </c>
      <c r="O28" s="7">
        <v>5.791109325865726</v>
      </c>
      <c r="P28" s="7">
        <v>7.5115697895823867</v>
      </c>
      <c r="Q28" s="7">
        <v>41.52319323159076</v>
      </c>
      <c r="S28" s="5"/>
      <c r="T28" s="4">
        <v>449719.43509609945</v>
      </c>
      <c r="U28" s="4">
        <v>351429.73718890385</v>
      </c>
      <c r="V28" s="4">
        <v>380387.31272965705</v>
      </c>
      <c r="W28" s="4">
        <v>242462.16525534622</v>
      </c>
      <c r="X28" s="4">
        <v>314494.4039502354</v>
      </c>
      <c r="Y28" s="4">
        <v>1738493.0542202422</v>
      </c>
    </row>
    <row r="29" spans="1:25" x14ac:dyDescent="0.3">
      <c r="A29" t="s">
        <v>3</v>
      </c>
      <c r="B29">
        <v>2014</v>
      </c>
      <c r="C29" s="4">
        <v>10561.058012694004</v>
      </c>
      <c r="D29" s="4">
        <v>8526.8426420150499</v>
      </c>
      <c r="E29" s="4">
        <v>7445.7763880154871</v>
      </c>
      <c r="F29" s="4">
        <v>5017.2442040780224</v>
      </c>
      <c r="G29" s="4">
        <v>8035.1174462968775</v>
      </c>
      <c r="H29" s="4">
        <v>39586.038693099443</v>
      </c>
      <c r="I29" s="4">
        <v>0</v>
      </c>
      <c r="K29" s="5"/>
      <c r="L29" s="7">
        <v>10.561058012694003</v>
      </c>
      <c r="M29" s="7">
        <v>8.5268426420150494</v>
      </c>
      <c r="N29" s="7">
        <v>7.4457763880154868</v>
      </c>
      <c r="O29" s="7">
        <v>5.0172442040780227</v>
      </c>
      <c r="P29" s="7">
        <v>8.0351174462968782</v>
      </c>
      <c r="Q29" s="7">
        <v>39.586038693099439</v>
      </c>
      <c r="S29" s="5"/>
      <c r="T29" s="4">
        <v>442170.3768754726</v>
      </c>
      <c r="U29" s="4">
        <v>357001.84773588611</v>
      </c>
      <c r="V29" s="4">
        <v>311739.7658134324</v>
      </c>
      <c r="W29" s="4">
        <v>210061.98033633866</v>
      </c>
      <c r="X29" s="4">
        <v>336414.29724155768</v>
      </c>
      <c r="Y29" s="4">
        <v>1657388.2680026875</v>
      </c>
    </row>
    <row r="30" spans="1:25" x14ac:dyDescent="0.3">
      <c r="A30" t="s">
        <v>3</v>
      </c>
      <c r="B30">
        <v>2015</v>
      </c>
      <c r="C30" s="4">
        <v>10570.767398823911</v>
      </c>
      <c r="D30" s="4">
        <v>8910.9220113156971</v>
      </c>
      <c r="E30" s="4">
        <v>8231.7133895880361</v>
      </c>
      <c r="F30" s="4">
        <v>5414.6766520063957</v>
      </c>
      <c r="G30" s="4">
        <v>7677.8771751685417</v>
      </c>
      <c r="H30" s="4">
        <v>40805.956626902582</v>
      </c>
      <c r="I30" s="4">
        <v>0</v>
      </c>
      <c r="K30" s="5"/>
      <c r="L30" s="7">
        <v>10.570767398823911</v>
      </c>
      <c r="M30" s="7">
        <v>8.9109220113156979</v>
      </c>
      <c r="N30" s="7">
        <v>8.2317133895880357</v>
      </c>
      <c r="O30" s="7">
        <v>5.4146766520063956</v>
      </c>
      <c r="P30" s="7">
        <v>7.6778771751685415</v>
      </c>
      <c r="Q30" s="7">
        <v>40.805956626902585</v>
      </c>
      <c r="S30" s="5"/>
      <c r="T30" s="4">
        <v>442576.88945395953</v>
      </c>
      <c r="U30" s="4">
        <v>373082.4827697656</v>
      </c>
      <c r="V30" s="4">
        <v>344645.37619527191</v>
      </c>
      <c r="W30" s="4">
        <v>226701.68206620379</v>
      </c>
      <c r="X30" s="4">
        <v>321457.36156995653</v>
      </c>
      <c r="Y30" s="4">
        <v>1708463.7920551575</v>
      </c>
    </row>
    <row r="31" spans="1:25" x14ac:dyDescent="0.3">
      <c r="A31" t="s">
        <v>3</v>
      </c>
      <c r="B31">
        <v>2016</v>
      </c>
      <c r="C31" s="4">
        <v>10633.040409601468</v>
      </c>
      <c r="D31" s="4">
        <v>9005.1242745927211</v>
      </c>
      <c r="E31" s="4">
        <v>8260.008871147149</v>
      </c>
      <c r="F31" s="4">
        <v>5490.3369212413254</v>
      </c>
      <c r="G31" s="4">
        <v>7604.9419797985538</v>
      </c>
      <c r="H31" s="4">
        <v>40993.452456381223</v>
      </c>
      <c r="I31" s="4">
        <v>0</v>
      </c>
      <c r="K31" s="5"/>
      <c r="L31" s="7">
        <v>10.633040409601469</v>
      </c>
      <c r="M31" s="7">
        <v>9.0051242745927205</v>
      </c>
      <c r="N31" s="7">
        <v>8.2600088711471482</v>
      </c>
      <c r="O31" s="7">
        <v>5.4903369212413251</v>
      </c>
      <c r="P31" s="7">
        <v>7.6049419797985536</v>
      </c>
      <c r="Q31" s="7">
        <v>40.99345245638122</v>
      </c>
      <c r="S31" s="5"/>
      <c r="T31" s="4">
        <v>445184.13586919429</v>
      </c>
      <c r="U31" s="4">
        <v>377026.54312864807</v>
      </c>
      <c r="V31" s="4">
        <v>345830.05141718884</v>
      </c>
      <c r="W31" s="4">
        <v>229869.42621853182</v>
      </c>
      <c r="X31" s="4">
        <v>318403.71081020584</v>
      </c>
      <c r="Y31" s="4">
        <v>1716313.8674437692</v>
      </c>
    </row>
    <row r="32" spans="1:25" x14ac:dyDescent="0.3">
      <c r="A32" t="s">
        <v>3</v>
      </c>
      <c r="B32">
        <v>2017</v>
      </c>
      <c r="C32" s="4">
        <v>10445.667801299687</v>
      </c>
      <c r="D32" s="4">
        <v>8857.4775462037433</v>
      </c>
      <c r="E32" s="4">
        <v>8131.4793060309967</v>
      </c>
      <c r="F32" s="4">
        <v>5494.1108946267068</v>
      </c>
      <c r="G32" s="4">
        <v>7504.7678239882252</v>
      </c>
      <c r="H32" s="4">
        <v>40433.503372149353</v>
      </c>
      <c r="I32" s="4">
        <v>0</v>
      </c>
      <c r="K32" s="5"/>
      <c r="L32" s="7">
        <v>10.445667801299686</v>
      </c>
      <c r="M32" s="7">
        <v>8.8574775462037429</v>
      </c>
      <c r="N32" s="7">
        <v>8.1314793060309967</v>
      </c>
      <c r="O32" s="7">
        <v>5.494110894626707</v>
      </c>
      <c r="P32" s="7">
        <v>7.5047678239882254</v>
      </c>
      <c r="Q32" s="7">
        <v>40.433503372149353</v>
      </c>
      <c r="S32" s="5"/>
      <c r="T32" s="4">
        <v>437339.21950481535</v>
      </c>
      <c r="U32" s="4">
        <v>370844.86990445835</v>
      </c>
      <c r="V32" s="4">
        <v>340448.77558490576</v>
      </c>
      <c r="W32" s="4">
        <v>230027.43493623097</v>
      </c>
      <c r="X32" s="4">
        <v>314209.61925473902</v>
      </c>
      <c r="Y32" s="4">
        <v>1692869.9191851493</v>
      </c>
    </row>
    <row r="33" spans="1:25" x14ac:dyDescent="0.3">
      <c r="A33" t="s">
        <v>3</v>
      </c>
      <c r="B33">
        <v>2018</v>
      </c>
      <c r="C33" s="4">
        <v>10682.358106355687</v>
      </c>
      <c r="D33" s="4">
        <v>8901.8121094636026</v>
      </c>
      <c r="E33" s="4">
        <v>8040.0641985818293</v>
      </c>
      <c r="F33" s="4">
        <v>5515.6592184558758</v>
      </c>
      <c r="G33" s="4">
        <v>7844.2942234741549</v>
      </c>
      <c r="H33" s="4">
        <v>40984.187856331155</v>
      </c>
      <c r="I33" s="4">
        <v>0</v>
      </c>
      <c r="K33" s="5"/>
      <c r="L33" s="7">
        <v>10.682358106355686</v>
      </c>
      <c r="M33" s="7">
        <v>8.9018121094636022</v>
      </c>
      <c r="N33" s="7">
        <v>8.0400641985818293</v>
      </c>
      <c r="O33" s="7">
        <v>5.5156592184558759</v>
      </c>
      <c r="P33" s="7">
        <v>7.8442942234741553</v>
      </c>
      <c r="Q33" s="7">
        <v>40.984187856331154</v>
      </c>
      <c r="S33" s="5"/>
      <c r="T33" s="4">
        <v>447248.96919689991</v>
      </c>
      <c r="U33" s="4">
        <v>372701.06939902215</v>
      </c>
      <c r="V33" s="4">
        <v>336621.40786622406</v>
      </c>
      <c r="W33" s="4">
        <v>230929.62015831063</v>
      </c>
      <c r="X33" s="4">
        <v>328424.91054841591</v>
      </c>
      <c r="Y33" s="4">
        <v>1715925.977168873</v>
      </c>
    </row>
    <row r="34" spans="1:25" ht="13.95" customHeight="1" x14ac:dyDescent="0.3">
      <c r="A34" t="s">
        <v>3</v>
      </c>
      <c r="B34">
        <v>2019</v>
      </c>
      <c r="C34" s="4">
        <v>10692.053998374195</v>
      </c>
      <c r="D34" s="4">
        <v>8839.7991937611423</v>
      </c>
      <c r="E34" s="4">
        <v>7503.7428289095496</v>
      </c>
      <c r="F34" s="4">
        <v>5401.5712660547506</v>
      </c>
      <c r="G34" s="4">
        <v>7286.0920273399679</v>
      </c>
      <c r="H34" s="4">
        <v>39723.259314439601</v>
      </c>
      <c r="I34" s="4">
        <v>0</v>
      </c>
      <c r="K34" s="5"/>
      <c r="L34" s="7">
        <v>10.692053998374195</v>
      </c>
      <c r="M34" s="7">
        <v>8.8397991937611415</v>
      </c>
      <c r="N34" s="7">
        <v>7.5037428289095498</v>
      </c>
      <c r="O34" s="7">
        <v>5.4015712660547504</v>
      </c>
      <c r="P34" s="7">
        <v>7.2860920273399676</v>
      </c>
      <c r="Q34" s="7">
        <v>39.723259314439602</v>
      </c>
      <c r="S34" s="5"/>
      <c r="T34" s="4">
        <v>447654.91680393083</v>
      </c>
      <c r="U34" s="4">
        <v>370104.71264439152</v>
      </c>
      <c r="V34" s="4">
        <v>314166.70476078504</v>
      </c>
      <c r="W34" s="4">
        <v>226152.9857671803</v>
      </c>
      <c r="X34" s="4">
        <v>305054.10100066982</v>
      </c>
      <c r="Y34" s="4">
        <v>1663133.4209769573</v>
      </c>
    </row>
    <row r="35" spans="1:25" ht="13.95" customHeight="1" x14ac:dyDescent="0.3">
      <c r="A35" t="s">
        <v>3</v>
      </c>
      <c r="B35">
        <v>2020</v>
      </c>
      <c r="C35" s="4">
        <v>10317.244591402807</v>
      </c>
      <c r="D35" s="4">
        <v>7745.474361884445</v>
      </c>
      <c r="E35" s="4">
        <v>7580.4464885226507</v>
      </c>
      <c r="F35" s="4">
        <v>5233.446121446962</v>
      </c>
      <c r="G35" s="4">
        <v>7142.632498681618</v>
      </c>
      <c r="H35" s="4">
        <v>38019.24406193848</v>
      </c>
      <c r="I35" s="4">
        <v>0</v>
      </c>
      <c r="K35" s="5"/>
      <c r="L35" s="7">
        <v>10.317244591402806</v>
      </c>
      <c r="M35" s="7">
        <v>7.7454743618844448</v>
      </c>
      <c r="N35" s="7">
        <v>7.580446488522651</v>
      </c>
      <c r="O35" s="7">
        <v>5.2334461214469616</v>
      </c>
      <c r="P35" s="7">
        <v>7.1426324986816176</v>
      </c>
      <c r="Q35" s="7">
        <v>38.01924406193848</v>
      </c>
      <c r="S35" s="5"/>
      <c r="T35" s="4">
        <v>431962.3965528527</v>
      </c>
      <c r="U35" s="4">
        <v>324287.52058337798</v>
      </c>
      <c r="V35" s="4">
        <v>317378.13358146633</v>
      </c>
      <c r="W35" s="4">
        <v>219113.92221274143</v>
      </c>
      <c r="X35" s="4">
        <v>299047.73745480197</v>
      </c>
      <c r="Y35" s="4">
        <v>1591789.7103852404</v>
      </c>
    </row>
    <row r="36" spans="1:25" ht="13.95" customHeight="1" x14ac:dyDescent="0.3">
      <c r="A36" t="s">
        <v>3</v>
      </c>
      <c r="B36">
        <v>2021</v>
      </c>
      <c r="C36" s="4">
        <v>10826.807091920884</v>
      </c>
      <c r="D36" s="4">
        <v>8559.6025210789485</v>
      </c>
      <c r="E36" s="4">
        <v>8207.8030546647642</v>
      </c>
      <c r="F36" s="4">
        <v>5444.9391311515228</v>
      </c>
      <c r="G36" s="4">
        <v>7565.7680880854987</v>
      </c>
      <c r="H36" s="4">
        <v>40604.919886901618</v>
      </c>
      <c r="I36" s="4">
        <v>0</v>
      </c>
      <c r="K36" s="5"/>
      <c r="L36" s="7">
        <v>10.826807091920884</v>
      </c>
      <c r="M36" s="7">
        <v>8.5596025210789488</v>
      </c>
      <c r="N36" s="7">
        <v>8.2078030546647636</v>
      </c>
      <c r="O36" s="7">
        <v>5.4449391311515232</v>
      </c>
      <c r="P36" s="7">
        <v>7.5657680880854983</v>
      </c>
      <c r="Q36" s="7">
        <v>40.604919886901619</v>
      </c>
      <c r="S36" s="5"/>
      <c r="T36" s="4">
        <v>453296.75932454359</v>
      </c>
      <c r="U36" s="4">
        <v>358373.43835253344</v>
      </c>
      <c r="V36" s="4">
        <v>343644.29829270439</v>
      </c>
      <c r="W36" s="4">
        <v>227968.71154305196</v>
      </c>
      <c r="X36" s="4">
        <v>316763.57831196365</v>
      </c>
      <c r="Y36" s="4">
        <v>1700046.7858247971</v>
      </c>
    </row>
    <row r="37" spans="1:25" ht="13.95" customHeight="1" x14ac:dyDescent="0.3">
      <c r="A37" t="s">
        <v>3</v>
      </c>
      <c r="B37">
        <v>2022</v>
      </c>
      <c r="C37" s="4">
        <v>9799.5624341092844</v>
      </c>
      <c r="D37" s="4">
        <v>8692.3340381202306</v>
      </c>
      <c r="E37" s="4">
        <v>7049.9737259956974</v>
      </c>
      <c r="F37" s="4">
        <v>4836.0792399383163</v>
      </c>
      <c r="G37" s="4">
        <v>6540.7456988240583</v>
      </c>
      <c r="H37" s="4">
        <v>36918.695136987582</v>
      </c>
      <c r="I37" s="4">
        <v>0</v>
      </c>
      <c r="K37" s="5"/>
      <c r="L37" s="7">
        <v>9.7995624341092835</v>
      </c>
      <c r="M37" s="7">
        <v>8.6923340381202312</v>
      </c>
      <c r="N37" s="7">
        <v>7.0499737259956969</v>
      </c>
      <c r="O37" s="7">
        <v>4.8360792399383161</v>
      </c>
      <c r="P37" s="7">
        <v>6.5407456988240584</v>
      </c>
      <c r="Q37" s="7">
        <v>36.91869513698758</v>
      </c>
      <c r="S37" s="5"/>
      <c r="T37" s="4">
        <v>410288.07999128755</v>
      </c>
      <c r="U37" s="4">
        <v>363930.64150801784</v>
      </c>
      <c r="V37" s="4">
        <v>295168.29995998787</v>
      </c>
      <c r="W37" s="4">
        <v>202476.96561773744</v>
      </c>
      <c r="X37" s="4">
        <v>273847.94091836567</v>
      </c>
      <c r="Y37" s="4">
        <v>1545711.9279953961</v>
      </c>
    </row>
    <row r="38" spans="1:25" ht="13.95" customHeight="1" x14ac:dyDescent="0.3">
      <c r="A38" t="s">
        <v>3</v>
      </c>
      <c r="B38">
        <v>2023</v>
      </c>
      <c r="C38" s="4">
        <v>9274.3916164982511</v>
      </c>
      <c r="D38" s="4">
        <v>8875.4682764338486</v>
      </c>
      <c r="E38" s="4">
        <v>6962.5458762476528</v>
      </c>
      <c r="F38" s="4">
        <v>4721.6035810944513</v>
      </c>
      <c r="G38" s="4">
        <v>6571.1917587347407</v>
      </c>
      <c r="H38" s="4">
        <v>36405.201109008944</v>
      </c>
      <c r="I38" s="4">
        <v>0</v>
      </c>
      <c r="K38" s="5"/>
      <c r="L38" s="7">
        <v>9.2743916164982512</v>
      </c>
      <c r="M38" s="7">
        <v>8.8754682764338479</v>
      </c>
      <c r="N38" s="7">
        <v>6.9625458762476526</v>
      </c>
      <c r="O38" s="7">
        <v>4.7216035810944517</v>
      </c>
      <c r="P38" s="7">
        <v>6.5711917587347406</v>
      </c>
      <c r="Q38" s="7">
        <v>36.405201109008942</v>
      </c>
      <c r="S38" s="5"/>
      <c r="T38" s="4">
        <v>388300.22819954879</v>
      </c>
      <c r="U38" s="4">
        <v>371598.10579773237</v>
      </c>
      <c r="V38" s="4">
        <v>291507.87074673676</v>
      </c>
      <c r="W38" s="4">
        <v>197684.09873326251</v>
      </c>
      <c r="X38" s="4">
        <v>275122.65655470616</v>
      </c>
      <c r="Y38" s="4">
        <v>1524212.9600319865</v>
      </c>
    </row>
    <row r="39" spans="1:25" ht="13.95" customHeight="1" x14ac:dyDescent="0.3">
      <c r="A39" t="s">
        <v>3</v>
      </c>
      <c r="B39">
        <v>2024</v>
      </c>
      <c r="C39" s="4">
        <v>9507.922160736769</v>
      </c>
      <c r="D39" s="4">
        <v>8909.2966041970558</v>
      </c>
      <c r="E39" s="4">
        <v>7049.3383399617251</v>
      </c>
      <c r="F39" s="4">
        <v>4806.7700266997126</v>
      </c>
      <c r="G39" s="4">
        <v>7089.9100444908481</v>
      </c>
      <c r="H39" s="4">
        <v>37363.237176086106</v>
      </c>
      <c r="I39" s="4">
        <v>0</v>
      </c>
      <c r="K39" s="5"/>
      <c r="L39" s="7">
        <v>9.5079221607367685</v>
      </c>
      <c r="M39" s="7">
        <v>8.9092966041970563</v>
      </c>
      <c r="N39" s="7">
        <v>7.0493383399617251</v>
      </c>
      <c r="O39" s="7">
        <v>4.8067700266997129</v>
      </c>
      <c r="P39" s="7">
        <v>7.0899100444908481</v>
      </c>
      <c r="Q39" s="7">
        <v>37.363237176086109</v>
      </c>
      <c r="S39" s="5"/>
      <c r="T39" s="4">
        <v>398077.68502572709</v>
      </c>
      <c r="U39" s="4">
        <v>373014.43022452237</v>
      </c>
      <c r="V39" s="4">
        <v>295141.69761751749</v>
      </c>
      <c r="W39" s="4">
        <v>201249.84747786357</v>
      </c>
      <c r="X39" s="4">
        <v>296840.35374274285</v>
      </c>
      <c r="Y39" s="4">
        <v>1564324.0140883732</v>
      </c>
    </row>
    <row r="40" spans="1:25" ht="13.95" customHeight="1" x14ac:dyDescent="0.3">
      <c r="C40" s="10"/>
      <c r="D40" s="10"/>
      <c r="E40" s="10"/>
      <c r="F40" s="10"/>
      <c r="G40" s="10"/>
      <c r="H40" s="10"/>
      <c r="I40" s="4"/>
      <c r="K40" s="5"/>
      <c r="L40" s="7">
        <v>0</v>
      </c>
      <c r="M40" s="7"/>
      <c r="N40" s="7"/>
      <c r="O40" s="7"/>
      <c r="P40" s="7"/>
      <c r="Q40" s="7"/>
      <c r="S40" s="5"/>
      <c r="T40" s="4">
        <v>0</v>
      </c>
      <c r="U40" s="4"/>
      <c r="V40" s="4"/>
      <c r="W40" s="4"/>
      <c r="X40" s="4"/>
      <c r="Y40" s="4"/>
    </row>
    <row r="41" spans="1:25" ht="13.95" customHeight="1" x14ac:dyDescent="0.3">
      <c r="C41" s="4"/>
      <c r="D41" s="4"/>
      <c r="E41" s="10"/>
      <c r="F41" s="4"/>
      <c r="G41" s="4"/>
      <c r="H41" s="4"/>
      <c r="I41" s="4"/>
      <c r="K41" s="5"/>
      <c r="L41" s="7"/>
      <c r="M41" s="7"/>
      <c r="N41" s="7"/>
      <c r="O41" s="7"/>
      <c r="P41" s="7"/>
      <c r="Q41" s="7"/>
      <c r="S41" s="5"/>
      <c r="T41" s="4"/>
      <c r="U41" s="4"/>
      <c r="V41" s="4"/>
      <c r="W41" s="4"/>
      <c r="X41" s="4"/>
      <c r="Y41" s="4"/>
    </row>
    <row r="68" spans="3:8" ht="45" customHeight="1" x14ac:dyDescent="0.3"/>
    <row r="72" spans="3:8" x14ac:dyDescent="0.3">
      <c r="C72" s="2"/>
      <c r="D72" s="2"/>
      <c r="E72" s="2"/>
      <c r="F72" s="2"/>
      <c r="G72" s="2"/>
      <c r="H72" s="2"/>
    </row>
    <row r="78" spans="3:8" x14ac:dyDescent="0.3">
      <c r="C78" s="4">
        <v>9507.922160736769</v>
      </c>
      <c r="D78" s="4">
        <v>8909.2966041970558</v>
      </c>
      <c r="E78" s="4">
        <v>7049.3383399617251</v>
      </c>
      <c r="F78" s="4">
        <v>4806.7700266997126</v>
      </c>
      <c r="G78" s="4">
        <v>7089.9100444908481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X10"/>
  <sheetViews>
    <sheetView zoomScaleNormal="100" workbookViewId="0"/>
  </sheetViews>
  <sheetFormatPr defaultColWidth="9.109375" defaultRowHeight="14.4" x14ac:dyDescent="0.3"/>
  <cols>
    <col min="2" max="2" width="15.6640625" customWidth="1"/>
    <col min="3" max="14" width="10.6640625" customWidth="1"/>
    <col min="15" max="15" width="8.6640625" customWidth="1"/>
    <col min="16" max="16" width="9.33203125" customWidth="1"/>
    <col min="17" max="24" width="9" bestFit="1" customWidth="1"/>
  </cols>
  <sheetData>
    <row r="1" spans="1:24" ht="18" x14ac:dyDescent="0.35">
      <c r="A1" s="1" t="s">
        <v>173</v>
      </c>
    </row>
    <row r="4" spans="1:24" ht="20.399999999999999" x14ac:dyDescent="0.3">
      <c r="C4" s="9">
        <v>2009</v>
      </c>
      <c r="D4" s="9">
        <v>2010</v>
      </c>
      <c r="E4" s="9">
        <v>2011</v>
      </c>
      <c r="F4" s="9">
        <v>2012</v>
      </c>
      <c r="G4" s="9">
        <v>2013</v>
      </c>
      <c r="H4" s="9">
        <v>2014</v>
      </c>
      <c r="I4" s="9">
        <v>2015</v>
      </c>
      <c r="J4" s="9">
        <v>2016</v>
      </c>
      <c r="K4" s="9">
        <v>2017</v>
      </c>
      <c r="L4" s="9">
        <v>2018</v>
      </c>
      <c r="M4" s="9">
        <v>2019</v>
      </c>
      <c r="N4" s="9">
        <v>2020</v>
      </c>
      <c r="O4" s="9">
        <v>2021</v>
      </c>
      <c r="P4" s="9">
        <v>2022</v>
      </c>
      <c r="Q4" s="9">
        <v>2023</v>
      </c>
      <c r="R4" s="9">
        <v>2024</v>
      </c>
      <c r="S4" s="9">
        <v>2025</v>
      </c>
      <c r="T4" s="9">
        <v>2026</v>
      </c>
      <c r="U4" s="9">
        <v>2027</v>
      </c>
      <c r="V4" s="9">
        <v>2028</v>
      </c>
      <c r="W4" s="9">
        <v>2029</v>
      </c>
      <c r="X4" s="9">
        <v>2030</v>
      </c>
    </row>
    <row r="5" spans="1:24" ht="15" thickBot="1" x14ac:dyDescent="0.35">
      <c r="B5" t="s">
        <v>190</v>
      </c>
      <c r="C5" s="31">
        <v>4.7464877816159795E-2</v>
      </c>
      <c r="D5" s="31">
        <v>6.0042146132285049E-2</v>
      </c>
      <c r="E5" s="31">
        <v>6.3021458633289187E-2</v>
      </c>
      <c r="F5" s="31">
        <v>7.0859297395969356E-2</v>
      </c>
      <c r="G5" s="31">
        <v>7.6713975829031528E-2</v>
      </c>
      <c r="H5" s="31">
        <v>8.0379767595143231E-2</v>
      </c>
      <c r="I5" s="31">
        <v>8.0600391100055804E-2</v>
      </c>
      <c r="J5" s="31">
        <v>8.7437478279077566E-2</v>
      </c>
      <c r="K5" s="31">
        <v>9.1358544271920819E-2</v>
      </c>
      <c r="L5" s="31">
        <v>9.4718540049773092E-2</v>
      </c>
      <c r="M5" s="31">
        <v>9.9289418880283239E-2</v>
      </c>
      <c r="N5" s="31">
        <v>0.13000247721672223</v>
      </c>
      <c r="O5" s="31">
        <v>0.13013895895435082</v>
      </c>
      <c r="P5" s="31">
        <v>0.13759295421446044</v>
      </c>
      <c r="Q5" s="31">
        <v>0.14736691498462923</v>
      </c>
      <c r="R5" s="31">
        <v>0.14000000000000001</v>
      </c>
      <c r="S5" s="32"/>
      <c r="T5" s="32"/>
      <c r="U5" s="32"/>
      <c r="V5" s="32"/>
      <c r="W5" s="32"/>
      <c r="X5" s="32">
        <v>0.217</v>
      </c>
    </row>
    <row r="6" spans="1:24" ht="15" thickBot="1" x14ac:dyDescent="0.35">
      <c r="B6" t="s">
        <v>191</v>
      </c>
      <c r="C6" s="31">
        <v>4.7464877816159795E-2</v>
      </c>
      <c r="D6" s="31">
        <v>6.0042146132285049E-2</v>
      </c>
      <c r="E6" s="31">
        <v>6.3021458633289187E-2</v>
      </c>
      <c r="F6" s="31">
        <v>7.0859297395969356E-2</v>
      </c>
      <c r="G6" s="31">
        <v>7.6713975829031528E-2</v>
      </c>
      <c r="H6" s="31">
        <v>8.0379767595143231E-2</v>
      </c>
      <c r="I6" s="31">
        <v>8.0600391100055804E-2</v>
      </c>
      <c r="J6" s="31">
        <v>8.7437478279077566E-2</v>
      </c>
      <c r="K6" s="31">
        <v>9.1358544271920819E-2</v>
      </c>
      <c r="L6" s="31">
        <v>9.4718540049773092E-2</v>
      </c>
      <c r="M6" s="31">
        <v>9.9289418880283239E-2</v>
      </c>
      <c r="N6" s="31">
        <v>0.1201</v>
      </c>
      <c r="O6" s="31">
        <v>0.12439184320853004</v>
      </c>
      <c r="P6" s="31">
        <v>0.13589342796942103</v>
      </c>
      <c r="Q6" s="31">
        <v>0.1459019528895068</v>
      </c>
      <c r="R6" s="31">
        <v>0.1386</v>
      </c>
      <c r="S6" s="32"/>
      <c r="T6" s="32"/>
      <c r="U6" s="32"/>
      <c r="V6" s="32"/>
      <c r="W6" s="32"/>
      <c r="X6" s="32"/>
    </row>
    <row r="7" spans="1:24" x14ac:dyDescent="0.3">
      <c r="B7" s="2" t="s">
        <v>117</v>
      </c>
      <c r="C7" s="33"/>
      <c r="D7" s="33"/>
      <c r="E7" s="33">
        <v>0.04</v>
      </c>
      <c r="F7" s="33">
        <v>4.36E-2</v>
      </c>
      <c r="G7" s="33">
        <v>5.4400000000000004E-2</v>
      </c>
      <c r="H7" s="33">
        <v>5.4400000000000004E-2</v>
      </c>
      <c r="I7" s="33">
        <v>7.0599999999999996E-2</v>
      </c>
      <c r="J7" s="33">
        <v>7.0599999999999996E-2</v>
      </c>
      <c r="K7" s="33">
        <v>9.2200000000000004E-2</v>
      </c>
      <c r="L7" s="33">
        <v>9.2200000000000004E-2</v>
      </c>
      <c r="M7" s="33">
        <v>0.111</v>
      </c>
      <c r="N7" s="33">
        <v>0.13</v>
      </c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x14ac:dyDescent="0.3">
      <c r="B8" t="s">
        <v>15</v>
      </c>
      <c r="C8" s="33"/>
      <c r="D8" s="33">
        <v>3.7999999999999999E-2</v>
      </c>
      <c r="E8" s="33">
        <v>4.3999999999999997E-2</v>
      </c>
      <c r="F8" s="33">
        <v>5.1999999999999998E-2</v>
      </c>
      <c r="G8" s="33">
        <v>5.8000000000000003E-2</v>
      </c>
      <c r="H8" s="33">
        <v>6.8000000000000005E-2</v>
      </c>
      <c r="I8" s="33">
        <v>7.4999999999999997E-2</v>
      </c>
      <c r="J8" s="33">
        <v>8.5999999999999993E-2</v>
      </c>
      <c r="K8" s="33">
        <v>9.5000000000000001E-2</v>
      </c>
      <c r="L8" s="33">
        <v>0.107</v>
      </c>
      <c r="M8" s="33">
        <v>0.11899999999999999</v>
      </c>
      <c r="N8" s="33">
        <v>0.13</v>
      </c>
      <c r="O8" s="33"/>
      <c r="P8" s="33"/>
      <c r="Q8" s="33"/>
      <c r="R8" s="33"/>
      <c r="S8" s="33"/>
      <c r="T8" s="33"/>
      <c r="U8" s="33"/>
      <c r="V8" s="33"/>
      <c r="W8" s="33"/>
      <c r="X8" s="33"/>
    </row>
    <row r="9" spans="1:24" x14ac:dyDescent="0.3">
      <c r="C9" s="30"/>
      <c r="D9" s="30"/>
      <c r="E9" s="30"/>
      <c r="F9" s="30"/>
      <c r="G9" s="30"/>
      <c r="H9" s="30"/>
      <c r="I9" s="30"/>
      <c r="J9" s="30"/>
      <c r="K9" s="30"/>
      <c r="L9" s="33">
        <v>9.2200000000000004E-2</v>
      </c>
      <c r="M9" s="33">
        <v>0.1111</v>
      </c>
      <c r="N9" s="33">
        <v>0.13</v>
      </c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1:24" x14ac:dyDescent="0.3">
      <c r="B10" t="s">
        <v>123</v>
      </c>
      <c r="N10" s="33">
        <v>0.13</v>
      </c>
      <c r="O10" s="33">
        <v>0.13</v>
      </c>
      <c r="P10" s="33">
        <v>0.13</v>
      </c>
      <c r="Q10" s="33">
        <v>0.13</v>
      </c>
      <c r="R10" s="33">
        <v>0.13</v>
      </c>
      <c r="S10" s="33">
        <v>0.13</v>
      </c>
      <c r="T10" s="33">
        <v>0.13</v>
      </c>
      <c r="U10" s="33">
        <v>0.13</v>
      </c>
      <c r="V10" s="33">
        <v>0.13</v>
      </c>
      <c r="W10" s="33">
        <v>0.13</v>
      </c>
      <c r="X10" s="33">
        <v>0.13</v>
      </c>
    </row>
  </sheetData>
  <pageMargins left="0.7" right="0.7" top="0.75" bottom="0.75" header="0.3" footer="0.3"/>
  <customProperties>
    <customPr name="GU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X8"/>
  <sheetViews>
    <sheetView zoomScaleNormal="100" workbookViewId="0"/>
  </sheetViews>
  <sheetFormatPr defaultColWidth="9.109375" defaultRowHeight="14.4" x14ac:dyDescent="0.3"/>
  <cols>
    <col min="13" max="13" width="9" bestFit="1" customWidth="1"/>
    <col min="14" max="14" width="9.33203125" bestFit="1" customWidth="1"/>
    <col min="15" max="15" width="10.33203125" customWidth="1"/>
    <col min="16" max="16" width="9.33203125" bestFit="1" customWidth="1"/>
    <col min="24" max="24" width="9.33203125" bestFit="1" customWidth="1"/>
  </cols>
  <sheetData>
    <row r="1" spans="1:24" ht="18" x14ac:dyDescent="0.35">
      <c r="A1" s="1" t="s">
        <v>174</v>
      </c>
    </row>
    <row r="4" spans="1:24" ht="20.399999999999999" x14ac:dyDescent="0.3">
      <c r="C4" s="9">
        <v>2009</v>
      </c>
      <c r="D4" s="9">
        <v>2010</v>
      </c>
      <c r="E4" s="9">
        <v>2011</v>
      </c>
      <c r="F4" s="9">
        <v>2012</v>
      </c>
      <c r="G4" s="9">
        <v>2013</v>
      </c>
      <c r="H4" s="9">
        <v>2014</v>
      </c>
      <c r="I4" s="9">
        <v>2015</v>
      </c>
      <c r="J4" s="9">
        <v>2016</v>
      </c>
      <c r="K4" s="9">
        <v>2017</v>
      </c>
      <c r="L4" s="9">
        <v>2018</v>
      </c>
      <c r="M4" s="9">
        <v>2019</v>
      </c>
      <c r="N4" s="9">
        <v>2020</v>
      </c>
      <c r="O4" s="9">
        <v>2021</v>
      </c>
      <c r="P4" s="9">
        <v>2022</v>
      </c>
      <c r="Q4" s="9">
        <v>2023</v>
      </c>
      <c r="R4" s="9">
        <v>2024</v>
      </c>
      <c r="S4" s="9">
        <v>2025</v>
      </c>
      <c r="T4" s="9">
        <v>2026</v>
      </c>
      <c r="U4" s="9">
        <v>2027</v>
      </c>
      <c r="V4" s="9">
        <v>2028</v>
      </c>
      <c r="W4" s="9">
        <v>2029</v>
      </c>
      <c r="X4" s="9">
        <v>2030</v>
      </c>
    </row>
    <row r="5" spans="1:24" ht="15" thickBot="1" x14ac:dyDescent="0.35">
      <c r="B5" t="s">
        <v>85</v>
      </c>
      <c r="C5" s="31">
        <v>2.1899599777005972E-2</v>
      </c>
      <c r="D5" s="31">
        <v>4.8002599093598573E-2</v>
      </c>
      <c r="E5" s="31">
        <v>4.802362844603731E-2</v>
      </c>
      <c r="F5" s="31">
        <v>4.9144886529369436E-2</v>
      </c>
      <c r="G5" s="31">
        <v>5.0879978103815976E-2</v>
      </c>
      <c r="H5" s="31">
        <v>5.8450700995116289E-2</v>
      </c>
      <c r="I5" s="31">
        <v>3.9212376117871005E-2</v>
      </c>
      <c r="J5" s="31">
        <v>6.0293868144100926E-2</v>
      </c>
      <c r="K5" s="31">
        <v>6.6373236274754152E-2</v>
      </c>
      <c r="L5" s="31">
        <v>6.7091701687927677E-2</v>
      </c>
      <c r="M5" s="31">
        <v>6.8168100624809644E-2</v>
      </c>
      <c r="N5" s="31">
        <v>0.11034626941936991</v>
      </c>
      <c r="O5" s="31">
        <v>0.10315080798084772</v>
      </c>
      <c r="P5" s="31">
        <v>0.10442674628695141</v>
      </c>
      <c r="Q5" s="31">
        <v>0.12094857219686393</v>
      </c>
      <c r="R5" s="31">
        <v>0.12429999999999999</v>
      </c>
      <c r="S5" s="32"/>
      <c r="T5" s="32"/>
      <c r="U5" s="32"/>
      <c r="V5" s="32"/>
      <c r="W5" s="32"/>
      <c r="X5" s="32">
        <v>0.28999999999999998</v>
      </c>
    </row>
    <row r="6" spans="1:24" ht="15" thickBot="1" x14ac:dyDescent="0.35">
      <c r="C6" s="31">
        <v>0.1</v>
      </c>
      <c r="D6" s="31">
        <v>0.1</v>
      </c>
      <c r="E6" s="31">
        <v>0.1</v>
      </c>
      <c r="F6" s="31">
        <v>0.1</v>
      </c>
      <c r="G6" s="31">
        <v>0.1</v>
      </c>
      <c r="H6" s="31">
        <v>0.1</v>
      </c>
      <c r="I6" s="31">
        <v>0.1</v>
      </c>
      <c r="J6" s="31">
        <v>0.1</v>
      </c>
      <c r="K6" s="31">
        <v>0.1</v>
      </c>
      <c r="L6" s="31">
        <v>0.1</v>
      </c>
      <c r="M6" s="31">
        <v>0.1</v>
      </c>
      <c r="N6" s="31">
        <v>0.1</v>
      </c>
      <c r="O6" s="31"/>
      <c r="P6" s="31"/>
      <c r="Q6" s="32"/>
      <c r="R6" s="32"/>
      <c r="S6" s="32"/>
      <c r="T6" s="32"/>
      <c r="U6" s="32"/>
      <c r="V6" s="32"/>
      <c r="W6" s="32"/>
      <c r="X6" s="32"/>
    </row>
    <row r="7" spans="1:24" x14ac:dyDescent="0.3">
      <c r="X7" s="29"/>
    </row>
    <row r="8" spans="1:24" x14ac:dyDescent="0.3">
      <c r="N8" s="24"/>
      <c r="O8" s="24"/>
    </row>
  </sheetData>
  <pageMargins left="0.7" right="0.7" top="0.75" bottom="0.75" header="0.3" footer="0.3"/>
  <customProperties>
    <customPr name="GU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T45"/>
  <sheetViews>
    <sheetView zoomScaleNormal="100" workbookViewId="0"/>
  </sheetViews>
  <sheetFormatPr defaultColWidth="9.109375" defaultRowHeight="14.4" x14ac:dyDescent="0.3"/>
  <cols>
    <col min="3" max="3" width="14.5546875" customWidth="1"/>
    <col min="4" max="4" width="13.109375" customWidth="1"/>
    <col min="20" max="20" width="9.109375" bestFit="1" customWidth="1"/>
  </cols>
  <sheetData>
    <row r="1" spans="1:4" ht="18" x14ac:dyDescent="0.35">
      <c r="A1" s="1" t="s">
        <v>175</v>
      </c>
    </row>
    <row r="4" spans="1:4" ht="43.2" x14ac:dyDescent="0.3">
      <c r="C4" s="2" t="s">
        <v>112</v>
      </c>
      <c r="D4" s="2" t="s">
        <v>113</v>
      </c>
    </row>
    <row r="5" spans="1:4" x14ac:dyDescent="0.3">
      <c r="A5" t="s">
        <v>17</v>
      </c>
      <c r="B5">
        <v>1990</v>
      </c>
      <c r="C5" s="7">
        <v>45.630231322978801</v>
      </c>
      <c r="D5" s="7">
        <v>31.719371457614201</v>
      </c>
    </row>
    <row r="6" spans="1:4" x14ac:dyDescent="0.3">
      <c r="A6" t="s">
        <v>17</v>
      </c>
      <c r="B6">
        <v>1991</v>
      </c>
      <c r="C6" s="7">
        <v>47.508360444409796</v>
      </c>
      <c r="D6" s="7">
        <v>33.262004066031366</v>
      </c>
    </row>
    <row r="7" spans="1:4" x14ac:dyDescent="0.3">
      <c r="A7" t="s">
        <v>17</v>
      </c>
      <c r="B7">
        <v>1992</v>
      </c>
      <c r="C7" s="7">
        <v>47.855759998895493</v>
      </c>
      <c r="D7" s="7">
        <v>33.220085434752939</v>
      </c>
    </row>
    <row r="8" spans="1:4" x14ac:dyDescent="0.3">
      <c r="A8" t="s">
        <v>17</v>
      </c>
      <c r="B8">
        <v>1993</v>
      </c>
      <c r="C8" s="7">
        <v>46.628747412724429</v>
      </c>
      <c r="D8" s="7">
        <v>32.744562231306489</v>
      </c>
    </row>
    <row r="9" spans="1:4" x14ac:dyDescent="0.3">
      <c r="A9" t="s">
        <v>17</v>
      </c>
      <c r="B9">
        <v>1994</v>
      </c>
      <c r="C9" s="7">
        <v>47.580223188753223</v>
      </c>
      <c r="D9" s="7">
        <v>33.729105299336325</v>
      </c>
    </row>
    <row r="10" spans="1:4" x14ac:dyDescent="0.3">
      <c r="A10" t="s">
        <v>17</v>
      </c>
      <c r="B10">
        <v>1995</v>
      </c>
      <c r="C10" s="7">
        <v>48.239736672783621</v>
      </c>
      <c r="D10" s="7">
        <v>34.423563559668523</v>
      </c>
    </row>
    <row r="11" spans="1:4" x14ac:dyDescent="0.3">
      <c r="A11" t="s">
        <v>17</v>
      </c>
      <c r="B11">
        <v>1996</v>
      </c>
      <c r="C11" s="7">
        <v>51.068912946094791</v>
      </c>
      <c r="D11" s="7">
        <v>36.645948891664915</v>
      </c>
    </row>
    <row r="12" spans="1:4" x14ac:dyDescent="0.3">
      <c r="A12" t="s">
        <v>17</v>
      </c>
      <c r="B12">
        <v>1997</v>
      </c>
      <c r="C12" s="7">
        <v>51.278722014269889</v>
      </c>
      <c r="D12" s="7">
        <v>36.236288716919837</v>
      </c>
    </row>
    <row r="13" spans="1:4" x14ac:dyDescent="0.3">
      <c r="A13" t="s">
        <v>17</v>
      </c>
      <c r="B13">
        <v>1998</v>
      </c>
      <c r="C13" s="7">
        <v>52.568644449149332</v>
      </c>
      <c r="D13" s="7">
        <v>37.176378642399925</v>
      </c>
    </row>
    <row r="14" spans="1:4" x14ac:dyDescent="0.3">
      <c r="A14" t="s">
        <v>17</v>
      </c>
      <c r="B14">
        <v>1999</v>
      </c>
      <c r="C14" s="7">
        <v>52.277203512890374</v>
      </c>
      <c r="D14" s="7">
        <v>37.117056566307539</v>
      </c>
    </row>
    <row r="15" spans="1:4" x14ac:dyDescent="0.3">
      <c r="A15" t="s">
        <v>17</v>
      </c>
      <c r="B15">
        <v>2000</v>
      </c>
      <c r="C15" s="7">
        <v>52.435821259140752</v>
      </c>
      <c r="D15" s="7">
        <v>37.717458942906418</v>
      </c>
    </row>
    <row r="16" spans="1:4" x14ac:dyDescent="0.3">
      <c r="A16" t="s">
        <v>17</v>
      </c>
      <c r="B16">
        <v>2001</v>
      </c>
      <c r="C16" s="7">
        <v>52.144792244775125</v>
      </c>
      <c r="D16" s="7">
        <v>38.611428795213051</v>
      </c>
    </row>
    <row r="17" spans="1:4" x14ac:dyDescent="0.3">
      <c r="A17" t="s">
        <v>17</v>
      </c>
      <c r="B17">
        <v>2002</v>
      </c>
      <c r="C17" s="7">
        <v>50.095525329879337</v>
      </c>
      <c r="D17" s="7">
        <v>36.394285998215395</v>
      </c>
    </row>
    <row r="18" spans="1:4" x14ac:dyDescent="0.3">
      <c r="A18" t="s">
        <v>17</v>
      </c>
      <c r="B18">
        <v>2003</v>
      </c>
      <c r="C18" s="7">
        <v>52.620588679029247</v>
      </c>
      <c r="D18" s="7">
        <v>37.659866082349687</v>
      </c>
    </row>
    <row r="19" spans="1:4" x14ac:dyDescent="0.3">
      <c r="A19" t="s">
        <v>17</v>
      </c>
      <c r="B19">
        <v>2004</v>
      </c>
      <c r="C19" s="7">
        <v>52.400047298414989</v>
      </c>
      <c r="D19" s="7">
        <v>37.431278385725335</v>
      </c>
    </row>
    <row r="20" spans="1:4" x14ac:dyDescent="0.3">
      <c r="A20" t="s">
        <v>17</v>
      </c>
      <c r="B20">
        <v>2005</v>
      </c>
      <c r="C20" s="7">
        <v>51.621512853724141</v>
      </c>
      <c r="D20" s="7">
        <v>36.841961237906602</v>
      </c>
    </row>
    <row r="21" spans="1:4" x14ac:dyDescent="0.3">
      <c r="A21" t="s">
        <v>17</v>
      </c>
      <c r="B21">
        <v>2006</v>
      </c>
      <c r="C21" s="7">
        <v>51.462781733645826</v>
      </c>
      <c r="D21" s="7">
        <v>36.485874158018355</v>
      </c>
    </row>
    <row r="22" spans="1:4" x14ac:dyDescent="0.3">
      <c r="A22" t="s">
        <v>17</v>
      </c>
      <c r="B22">
        <v>2007</v>
      </c>
      <c r="C22" s="7">
        <v>50.382209220411248</v>
      </c>
      <c r="D22" s="7">
        <v>35.230930034887379</v>
      </c>
    </row>
    <row r="23" spans="1:4" x14ac:dyDescent="0.3">
      <c r="A23" t="s">
        <v>17</v>
      </c>
      <c r="B23">
        <v>2008</v>
      </c>
      <c r="C23" s="7">
        <v>51.185120405061241</v>
      </c>
      <c r="D23" s="7">
        <v>36.929611809860063</v>
      </c>
    </row>
    <row r="24" spans="1:4" x14ac:dyDescent="0.3">
      <c r="A24" t="s">
        <v>17</v>
      </c>
      <c r="B24">
        <v>2009</v>
      </c>
      <c r="C24" s="7">
        <v>50.083624492836009</v>
      </c>
      <c r="D24" s="7">
        <v>34.775259636949166</v>
      </c>
    </row>
    <row r="25" spans="1:4" x14ac:dyDescent="0.3">
      <c r="A25" t="s">
        <v>17</v>
      </c>
      <c r="B25">
        <v>2010</v>
      </c>
      <c r="C25" s="7">
        <v>53.369264231525115</v>
      </c>
      <c r="D25" s="7">
        <v>38.104587511053374</v>
      </c>
    </row>
    <row r="26" spans="1:4" x14ac:dyDescent="0.3">
      <c r="A26" t="s">
        <v>17</v>
      </c>
      <c r="B26">
        <v>2011</v>
      </c>
      <c r="C26" s="7">
        <v>49.503441542360001</v>
      </c>
      <c r="D26" s="7">
        <v>35.316929268844362</v>
      </c>
    </row>
    <row r="27" spans="1:4" x14ac:dyDescent="0.3">
      <c r="A27" t="s">
        <v>17</v>
      </c>
      <c r="B27">
        <v>2012</v>
      </c>
      <c r="C27" s="7">
        <v>47.074995018673285</v>
      </c>
      <c r="D27" s="7">
        <v>35.433414791936393</v>
      </c>
    </row>
    <row r="28" spans="1:4" x14ac:dyDescent="0.3">
      <c r="A28" t="s">
        <v>17</v>
      </c>
      <c r="B28">
        <v>2013</v>
      </c>
      <c r="C28" s="7">
        <v>48.634549514407887</v>
      </c>
      <c r="D28" s="7">
        <v>36.604153656014297</v>
      </c>
    </row>
    <row r="29" spans="1:4" x14ac:dyDescent="0.3">
      <c r="A29" t="s">
        <v>17</v>
      </c>
      <c r="B29">
        <v>2014</v>
      </c>
      <c r="C29" s="7">
        <v>45.237723407630959</v>
      </c>
      <c r="D29" s="7">
        <v>34.332078694017618</v>
      </c>
    </row>
    <row r="30" spans="1:4" x14ac:dyDescent="0.3">
      <c r="A30" t="s">
        <v>17</v>
      </c>
      <c r="B30">
        <v>2015</v>
      </c>
      <c r="C30" s="7">
        <v>45.655141024245786</v>
      </c>
      <c r="D30" s="7">
        <v>35.925071904203712</v>
      </c>
    </row>
    <row r="31" spans="1:4" x14ac:dyDescent="0.3">
      <c r="A31" t="s">
        <v>17</v>
      </c>
      <c r="B31">
        <v>2016</v>
      </c>
      <c r="C31" s="7">
        <v>48.453317730330895</v>
      </c>
      <c r="D31" s="7">
        <v>36.384532259328445</v>
      </c>
    </row>
    <row r="32" spans="1:4" x14ac:dyDescent="0.3">
      <c r="A32" t="s">
        <v>17</v>
      </c>
      <c r="B32">
        <v>2017</v>
      </c>
      <c r="C32" s="7">
        <v>48.486074380952068</v>
      </c>
      <c r="D32" s="7">
        <v>36.066682954294684</v>
      </c>
    </row>
    <row r="33" spans="1:20" x14ac:dyDescent="0.3">
      <c r="A33" t="s">
        <v>17</v>
      </c>
      <c r="B33">
        <v>2018</v>
      </c>
      <c r="C33" s="7">
        <v>46.444915789760614</v>
      </c>
      <c r="D33" s="7">
        <v>36.327289161661817</v>
      </c>
    </row>
    <row r="34" spans="1:20" x14ac:dyDescent="0.3">
      <c r="A34" t="s">
        <v>17</v>
      </c>
      <c r="B34">
        <v>2019</v>
      </c>
      <c r="C34" s="7">
        <v>48.400404938480676</v>
      </c>
      <c r="D34" s="7">
        <v>35.634668696290419</v>
      </c>
    </row>
    <row r="35" spans="1:20" x14ac:dyDescent="0.3">
      <c r="A35" t="s">
        <v>17</v>
      </c>
      <c r="B35">
        <v>2020</v>
      </c>
      <c r="C35" s="7">
        <v>43.84507413491626</v>
      </c>
      <c r="D35" s="7">
        <v>33.130501043911195</v>
      </c>
      <c r="E35" s="7"/>
      <c r="F35" s="7"/>
    </row>
    <row r="36" spans="1:20" x14ac:dyDescent="0.3">
      <c r="A36" t="s">
        <v>17</v>
      </c>
      <c r="B36">
        <v>2021</v>
      </c>
      <c r="C36" s="7">
        <v>48.751463065492473</v>
      </c>
      <c r="D36" s="7">
        <v>35.720220624918163</v>
      </c>
    </row>
    <row r="37" spans="1:20" x14ac:dyDescent="0.3">
      <c r="A37" t="s">
        <v>17</v>
      </c>
      <c r="B37">
        <v>2022</v>
      </c>
      <c r="C37" s="7">
        <v>45.22200791192234</v>
      </c>
      <c r="D37" s="7">
        <v>33.406307045031575</v>
      </c>
    </row>
    <row r="38" spans="1:20" x14ac:dyDescent="0.3">
      <c r="A38" t="s">
        <v>17</v>
      </c>
      <c r="B38">
        <v>2023</v>
      </c>
      <c r="C38" s="7">
        <v>42.060980186786196</v>
      </c>
      <c r="D38" s="7">
        <v>32.608384715742808</v>
      </c>
    </row>
    <row r="39" spans="1:20" x14ac:dyDescent="0.3">
      <c r="A39" t="s">
        <v>17</v>
      </c>
      <c r="B39">
        <v>2024</v>
      </c>
      <c r="C39" s="7">
        <v>42.508969626015514</v>
      </c>
      <c r="D39" s="7">
        <v>33.401088975468141</v>
      </c>
    </row>
    <row r="40" spans="1:20" x14ac:dyDescent="0.3">
      <c r="A40" t="s">
        <v>17</v>
      </c>
      <c r="B40">
        <v>2025</v>
      </c>
    </row>
    <row r="41" spans="1:20" x14ac:dyDescent="0.3">
      <c r="A41" t="s">
        <v>17</v>
      </c>
      <c r="B41">
        <v>2026</v>
      </c>
    </row>
    <row r="42" spans="1:20" x14ac:dyDescent="0.3">
      <c r="A42" t="s">
        <v>17</v>
      </c>
      <c r="B42">
        <v>2027</v>
      </c>
    </row>
    <row r="43" spans="1:20" x14ac:dyDescent="0.3">
      <c r="A43" t="s">
        <v>17</v>
      </c>
      <c r="B43">
        <v>2028</v>
      </c>
      <c r="T43" s="34"/>
    </row>
    <row r="44" spans="1:20" x14ac:dyDescent="0.3">
      <c r="A44" t="s">
        <v>17</v>
      </c>
      <c r="B44">
        <v>2029</v>
      </c>
      <c r="T44" s="35"/>
    </row>
    <row r="45" spans="1:20" x14ac:dyDescent="0.3">
      <c r="A45" t="s">
        <v>17</v>
      </c>
      <c r="B45">
        <v>2030</v>
      </c>
      <c r="E45" s="7">
        <v>34.664000000000001</v>
      </c>
      <c r="F45" s="7">
        <v>28.815000000000001</v>
      </c>
      <c r="G45" s="7">
        <v>36.521999999999998</v>
      </c>
      <c r="H45" s="7">
        <v>29.934000000000001</v>
      </c>
    </row>
  </sheetData>
  <pageMargins left="0.7" right="0.7" top="0.75" bottom="0.75" header="0.3" footer="0.3"/>
  <pageSetup paperSize="9" orientation="portrait" horizontalDpi="300" verticalDpi="300" r:id="rId1"/>
  <customProperties>
    <customPr name="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L166"/>
  <sheetViews>
    <sheetView zoomScaleNormal="100" workbookViewId="0"/>
  </sheetViews>
  <sheetFormatPr defaultColWidth="9.109375" defaultRowHeight="14.4" x14ac:dyDescent="0.3"/>
  <cols>
    <col min="3" max="3" width="14.33203125" bestFit="1" customWidth="1"/>
    <col min="4" max="4" width="13.88671875" bestFit="1" customWidth="1"/>
    <col min="5" max="5" width="14.44140625" bestFit="1" customWidth="1"/>
    <col min="6" max="6" width="10.6640625" customWidth="1"/>
    <col min="7" max="7" width="17.44140625" customWidth="1"/>
    <col min="8" max="8" width="15.33203125" bestFit="1" customWidth="1"/>
  </cols>
  <sheetData>
    <row r="1" spans="1:12" ht="18" x14ac:dyDescent="0.35">
      <c r="A1" s="1" t="s">
        <v>153</v>
      </c>
    </row>
    <row r="3" spans="1:12" ht="15.6" x14ac:dyDescent="0.3">
      <c r="C3" s="3" t="s">
        <v>6</v>
      </c>
    </row>
    <row r="4" spans="1:12" s="2" customFormat="1" ht="43.2" x14ac:dyDescent="0.3">
      <c r="C4" s="2" t="s">
        <v>77</v>
      </c>
      <c r="D4" s="2" t="s">
        <v>147</v>
      </c>
      <c r="E4" s="2" t="s">
        <v>79</v>
      </c>
      <c r="F4" s="2" t="s">
        <v>80</v>
      </c>
      <c r="G4" s="2" t="s">
        <v>78</v>
      </c>
      <c r="H4" s="2" t="s">
        <v>81</v>
      </c>
    </row>
    <row r="5" spans="1:12" x14ac:dyDescent="0.3">
      <c r="B5" s="2">
        <v>2016</v>
      </c>
      <c r="C5" s="4">
        <v>254172.82500000001</v>
      </c>
      <c r="D5" s="4">
        <v>43737.479999999996</v>
      </c>
      <c r="E5" s="4">
        <v>40751.595300000001</v>
      </c>
      <c r="F5" s="4">
        <v>5681.3495999999996</v>
      </c>
      <c r="G5" s="4">
        <v>216</v>
      </c>
      <c r="H5" s="4">
        <v>2272.2266</v>
      </c>
      <c r="J5" s="10">
        <v>0.73284243853801434</v>
      </c>
      <c r="L5" s="5"/>
    </row>
    <row r="6" spans="1:12" ht="14.4" customHeight="1" x14ac:dyDescent="0.3">
      <c r="B6">
        <v>2017</v>
      </c>
      <c r="C6" s="4">
        <v>250075.4901</v>
      </c>
      <c r="D6" s="4">
        <v>42841.08</v>
      </c>
      <c r="E6" s="4">
        <v>40337.478599999995</v>
      </c>
      <c r="F6" s="4">
        <v>5607.3828000000003</v>
      </c>
      <c r="G6" s="4">
        <v>216</v>
      </c>
      <c r="H6" s="4">
        <v>2436.8980999999994</v>
      </c>
      <c r="J6" s="10">
        <v>0.73225475016788288</v>
      </c>
      <c r="L6" s="5"/>
    </row>
    <row r="7" spans="1:12" ht="14.4" customHeight="1" x14ac:dyDescent="0.3">
      <c r="B7">
        <v>2018</v>
      </c>
      <c r="C7" s="4">
        <v>247958.81349999999</v>
      </c>
      <c r="D7" s="4">
        <v>42597</v>
      </c>
      <c r="E7" s="4">
        <v>39953.390399999997</v>
      </c>
      <c r="F7" s="4">
        <v>5532.6623</v>
      </c>
      <c r="G7" s="4">
        <v>216</v>
      </c>
      <c r="H7" s="4">
        <v>1855.1424999999999</v>
      </c>
      <c r="J7" s="10">
        <v>0.73336076140154727</v>
      </c>
      <c r="L7" s="5"/>
    </row>
    <row r="8" spans="1:12" ht="14.4" customHeight="1" x14ac:dyDescent="0.3">
      <c r="B8">
        <v>2019</v>
      </c>
      <c r="C8" s="4">
        <v>240817.61950000003</v>
      </c>
      <c r="D8" s="4">
        <v>41774.400000000001</v>
      </c>
      <c r="E8" s="4">
        <v>39571.626000000004</v>
      </c>
      <c r="F8" s="4">
        <v>5407.9524000000001</v>
      </c>
      <c r="G8" s="4">
        <v>216</v>
      </c>
      <c r="H8" s="4">
        <v>2003.5883000000001</v>
      </c>
      <c r="J8" s="10">
        <v>0.73021241796910097</v>
      </c>
      <c r="L8" s="5"/>
    </row>
    <row r="9" spans="1:12" ht="14.4" customHeight="1" x14ac:dyDescent="0.3">
      <c r="B9">
        <v>2020</v>
      </c>
      <c r="C9" s="4">
        <v>226046.2194</v>
      </c>
      <c r="D9" s="4">
        <v>41325.839999999997</v>
      </c>
      <c r="E9" s="4">
        <v>41855.347899999993</v>
      </c>
      <c r="F9" s="4">
        <v>5727.9863999999998</v>
      </c>
      <c r="G9" s="4">
        <v>330.12</v>
      </c>
      <c r="H9" s="4">
        <v>2088.9229999999998</v>
      </c>
      <c r="J9" s="10">
        <v>0.71223826893679998</v>
      </c>
      <c r="L9" s="5"/>
    </row>
    <row r="10" spans="1:12" ht="14.4" customHeight="1" x14ac:dyDescent="0.3">
      <c r="B10">
        <v>2021</v>
      </c>
      <c r="C10" s="4">
        <v>253254.4088</v>
      </c>
      <c r="D10" s="4">
        <v>39553.560000000005</v>
      </c>
      <c r="E10" s="4">
        <v>42253.495199999998</v>
      </c>
      <c r="F10" s="4">
        <v>5600.4349999999995</v>
      </c>
      <c r="G10" s="4">
        <v>411.84000000000003</v>
      </c>
      <c r="H10" s="4">
        <v>2560.2821999999996</v>
      </c>
      <c r="J10" s="10">
        <v>0.73698875307984191</v>
      </c>
      <c r="L10" s="5"/>
    </row>
    <row r="11" spans="1:12" ht="14.4" customHeight="1" x14ac:dyDescent="0.3">
      <c r="B11">
        <v>2022</v>
      </c>
      <c r="C11" s="4">
        <v>208435.63190000001</v>
      </c>
      <c r="D11" s="4">
        <v>35595</v>
      </c>
      <c r="E11" s="4">
        <v>42751.452999999994</v>
      </c>
      <c r="F11" s="4">
        <v>5491.9659000000001</v>
      </c>
      <c r="G11" s="4">
        <v>495.36</v>
      </c>
      <c r="H11" s="4">
        <v>2392.6296000000002</v>
      </c>
      <c r="J11" s="10">
        <v>0.70617357034641237</v>
      </c>
      <c r="L11" s="5"/>
    </row>
    <row r="12" spans="1:12" ht="14.4" customHeight="1" x14ac:dyDescent="0.3">
      <c r="B12">
        <v>2023</v>
      </c>
      <c r="C12" s="4">
        <v>206541.8842</v>
      </c>
      <c r="D12" s="4">
        <v>34153.560000000005</v>
      </c>
      <c r="E12" s="4">
        <v>42896.6348</v>
      </c>
      <c r="F12" s="4">
        <v>5373.9145000000008</v>
      </c>
      <c r="G12" s="4">
        <v>500.04</v>
      </c>
      <c r="H12" s="4">
        <v>2038.6902</v>
      </c>
      <c r="J12" s="10">
        <v>0.70853700611919102</v>
      </c>
    </row>
    <row r="13" spans="1:12" ht="14.4" customHeight="1" x14ac:dyDescent="0.3"/>
    <row r="14" spans="1:12" ht="14.4" customHeight="1" x14ac:dyDescent="0.3"/>
    <row r="26" ht="24.6" customHeight="1" x14ac:dyDescent="0.3"/>
    <row r="29" ht="15" customHeight="1" x14ac:dyDescent="0.3"/>
    <row r="30" ht="15" customHeight="1" x14ac:dyDescent="0.3"/>
    <row r="34" spans="3:8" x14ac:dyDescent="0.3">
      <c r="C34" s="4">
        <v>206541.8842</v>
      </c>
      <c r="D34" s="4">
        <v>34153.560000000005</v>
      </c>
      <c r="E34" s="4">
        <v>42896.6348</v>
      </c>
      <c r="F34" s="4">
        <v>5373.9145000000008</v>
      </c>
      <c r="G34" s="4">
        <v>500.04</v>
      </c>
      <c r="H34" s="4">
        <v>2038.6902</v>
      </c>
    </row>
    <row r="37" spans="3:8" ht="24.6" customHeight="1" x14ac:dyDescent="0.3"/>
    <row r="54" ht="24" customHeight="1" x14ac:dyDescent="0.3"/>
    <row r="55" ht="46.8" customHeight="1" x14ac:dyDescent="0.3"/>
    <row r="57" ht="15" customHeight="1" x14ac:dyDescent="0.3"/>
    <row r="82" ht="15" customHeight="1" x14ac:dyDescent="0.3"/>
    <row r="110" ht="15" customHeight="1" x14ac:dyDescent="0.3"/>
    <row r="166" ht="15" customHeight="1" x14ac:dyDescent="0.3"/>
  </sheetData>
  <pageMargins left="0.7" right="0.7" top="0.75" bottom="0.75" header="0.3" footer="0.3"/>
  <customProperties>
    <customPr name="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88404-6384-4636-9FBD-DE3B4992A112}">
  <dimension ref="A1:S67"/>
  <sheetViews>
    <sheetView zoomScaleNormal="100" workbookViewId="0"/>
  </sheetViews>
  <sheetFormatPr defaultColWidth="9.109375" defaultRowHeight="14.4" x14ac:dyDescent="0.3"/>
  <cols>
    <col min="3" max="3" width="14.33203125" bestFit="1" customWidth="1"/>
    <col min="4" max="4" width="10.6640625" customWidth="1"/>
    <col min="5" max="5" width="13.88671875" bestFit="1" customWidth="1"/>
    <col min="6" max="6" width="14.44140625" bestFit="1" customWidth="1"/>
    <col min="7" max="7" width="17.44140625" customWidth="1"/>
    <col min="8" max="8" width="15.33203125" bestFit="1" customWidth="1"/>
  </cols>
  <sheetData>
    <row r="1" spans="1:19" ht="18" x14ac:dyDescent="0.35">
      <c r="A1" s="1" t="s">
        <v>152</v>
      </c>
    </row>
    <row r="3" spans="1:19" ht="15.6" x14ac:dyDescent="0.3">
      <c r="C3" s="3" t="s">
        <v>4</v>
      </c>
      <c r="L3" s="3" t="s">
        <v>5</v>
      </c>
    </row>
    <row r="4" spans="1:19" s="2" customFormat="1" ht="86.4" x14ac:dyDescent="0.3">
      <c r="C4" s="2" t="s">
        <v>148</v>
      </c>
      <c r="D4" s="2" t="s">
        <v>192</v>
      </c>
      <c r="E4" s="2" t="s">
        <v>150</v>
      </c>
      <c r="F4" s="2" t="s">
        <v>151</v>
      </c>
      <c r="G4" s="2" t="s">
        <v>149</v>
      </c>
      <c r="H4" s="2" t="s">
        <v>139</v>
      </c>
      <c r="I4" s="2" t="s">
        <v>90</v>
      </c>
      <c r="L4" s="2" t="s">
        <v>148</v>
      </c>
      <c r="M4" s="2" t="s">
        <v>192</v>
      </c>
      <c r="N4" s="2" t="s">
        <v>150</v>
      </c>
      <c r="O4" s="2" t="s">
        <v>151</v>
      </c>
      <c r="P4" s="2" t="s">
        <v>149</v>
      </c>
      <c r="Q4" s="2" t="s">
        <v>139</v>
      </c>
      <c r="R4" s="2" t="s">
        <v>140</v>
      </c>
      <c r="S4" s="2" t="s">
        <v>140</v>
      </c>
    </row>
    <row r="5" spans="1:19" x14ac:dyDescent="0.3">
      <c r="A5" t="s">
        <v>3</v>
      </c>
      <c r="B5">
        <v>1990</v>
      </c>
      <c r="C5" s="4">
        <v>2292.9168413677521</v>
      </c>
      <c r="D5" s="4">
        <v>4889.4266907738347</v>
      </c>
      <c r="E5" s="4">
        <v>746.20866063562448</v>
      </c>
      <c r="F5" s="4">
        <v>1497.0122319286565</v>
      </c>
      <c r="G5" s="4">
        <v>370.12234927184556</v>
      </c>
      <c r="H5" s="4">
        <v>2348.1667269874888</v>
      </c>
      <c r="J5" s="10"/>
      <c r="L5" s="7">
        <v>2.2929168413677523</v>
      </c>
      <c r="M5" s="7">
        <v>4.8894266907738348</v>
      </c>
      <c r="N5" s="7">
        <v>0.74620866063562452</v>
      </c>
      <c r="O5" s="7">
        <v>1.4970122319286565</v>
      </c>
      <c r="P5" s="7">
        <v>0.37012234927184556</v>
      </c>
      <c r="Q5" s="7">
        <v>2.3481667269874889</v>
      </c>
      <c r="R5" s="7">
        <v>12.143853500965204</v>
      </c>
      <c r="S5" s="25">
        <v>7.1438535009652036</v>
      </c>
    </row>
    <row r="6" spans="1:19" x14ac:dyDescent="0.3">
      <c r="A6" t="s">
        <v>3</v>
      </c>
      <c r="B6">
        <v>1991</v>
      </c>
      <c r="C6" s="4">
        <v>2204.0317548950661</v>
      </c>
      <c r="D6" s="4">
        <v>4833.9870630670093</v>
      </c>
      <c r="E6" s="4">
        <v>699.58141813192094</v>
      </c>
      <c r="F6" s="4">
        <v>1454.3902378563537</v>
      </c>
      <c r="G6" s="4">
        <v>334.22636035872938</v>
      </c>
      <c r="H6" s="4">
        <v>2856.140072350534</v>
      </c>
      <c r="J6" s="10"/>
      <c r="L6" s="7">
        <v>2.2040317548950661</v>
      </c>
      <c r="M6" s="7">
        <v>4.833987063067009</v>
      </c>
      <c r="N6" s="7">
        <v>0.69958141813192098</v>
      </c>
      <c r="O6" s="7">
        <v>1.4543902378563536</v>
      </c>
      <c r="P6" s="7">
        <v>0.33422636035872938</v>
      </c>
      <c r="Q6" s="7">
        <v>2.8561400723505339</v>
      </c>
      <c r="R6" s="7">
        <v>12.382356906659613</v>
      </c>
      <c r="S6" s="25">
        <v>7.3823569066596129</v>
      </c>
    </row>
    <row r="7" spans="1:19" x14ac:dyDescent="0.3">
      <c r="A7" t="s">
        <v>3</v>
      </c>
      <c r="B7">
        <v>1992</v>
      </c>
      <c r="C7" s="4">
        <v>2281.9536626177796</v>
      </c>
      <c r="D7" s="4">
        <v>4383.9878786962254</v>
      </c>
      <c r="E7" s="4">
        <v>702.03181672887263</v>
      </c>
      <c r="F7" s="4">
        <v>1427.9887911240221</v>
      </c>
      <c r="G7" s="4">
        <v>364.28099816576315</v>
      </c>
      <c r="H7" s="4">
        <v>2743.4052117319334</v>
      </c>
      <c r="J7" s="10"/>
      <c r="L7" s="7">
        <v>2.2819536626177794</v>
      </c>
      <c r="M7" s="7">
        <v>4.3839878786962254</v>
      </c>
      <c r="N7" s="7">
        <v>0.7020318167288726</v>
      </c>
      <c r="O7" s="7">
        <v>1.4279887911240221</v>
      </c>
      <c r="P7" s="7">
        <v>0.36428099816576315</v>
      </c>
      <c r="Q7" s="7">
        <v>2.7434052117319334</v>
      </c>
      <c r="R7" s="7">
        <v>11.903648359064597</v>
      </c>
      <c r="S7" s="25">
        <v>6.9036483590645972</v>
      </c>
    </row>
    <row r="8" spans="1:19" x14ac:dyDescent="0.3">
      <c r="A8" t="s">
        <v>3</v>
      </c>
      <c r="B8">
        <v>1993</v>
      </c>
      <c r="C8" s="4">
        <v>2351.8109882263507</v>
      </c>
      <c r="D8" s="4">
        <v>3912.5713709345705</v>
      </c>
      <c r="E8" s="4">
        <v>654.31623282112309</v>
      </c>
      <c r="F8" s="4">
        <v>1300.8782204069425</v>
      </c>
      <c r="G8" s="4">
        <v>403.83662542744639</v>
      </c>
      <c r="H8" s="4">
        <v>2649.8571292039051</v>
      </c>
      <c r="J8" s="10"/>
      <c r="L8" s="7">
        <v>2.3518109882263505</v>
      </c>
      <c r="M8" s="7">
        <v>3.9125713709345704</v>
      </c>
      <c r="N8" s="7">
        <v>0.65431623282112306</v>
      </c>
      <c r="O8" s="7">
        <v>1.3008782204069425</v>
      </c>
      <c r="P8" s="7">
        <v>0.40383662542744642</v>
      </c>
      <c r="Q8" s="7">
        <v>2.6498571292039053</v>
      </c>
      <c r="R8" s="7">
        <v>11.273270567020338</v>
      </c>
      <c r="S8" s="25">
        <v>6.2732705670203384</v>
      </c>
    </row>
    <row r="9" spans="1:19" x14ac:dyDescent="0.3">
      <c r="A9" t="s">
        <v>3</v>
      </c>
      <c r="B9">
        <v>1994</v>
      </c>
      <c r="C9" s="4">
        <v>2464.4482858425936</v>
      </c>
      <c r="D9" s="4">
        <v>4473.9172147483978</v>
      </c>
      <c r="E9" s="4">
        <v>623.28197824279084</v>
      </c>
      <c r="F9" s="4">
        <v>1451.0445651290563</v>
      </c>
      <c r="G9" s="4">
        <v>409.79244698536468</v>
      </c>
      <c r="H9" s="4">
        <v>2653.047587408013</v>
      </c>
      <c r="J9" s="10"/>
      <c r="L9" s="7">
        <v>2.4644482858425936</v>
      </c>
      <c r="M9" s="7">
        <v>4.4739172147483979</v>
      </c>
      <c r="N9" s="7">
        <v>0.62328197824279086</v>
      </c>
      <c r="O9" s="7">
        <v>1.4510445651290562</v>
      </c>
      <c r="P9" s="7">
        <v>0.40979244698536466</v>
      </c>
      <c r="Q9" s="7">
        <v>2.6530475874080128</v>
      </c>
      <c r="R9" s="7">
        <v>12.075532078356217</v>
      </c>
      <c r="S9" s="25">
        <v>7.0755320783562166</v>
      </c>
    </row>
    <row r="10" spans="1:19" x14ac:dyDescent="0.3">
      <c r="A10" t="s">
        <v>3</v>
      </c>
      <c r="B10">
        <v>1995</v>
      </c>
      <c r="C10" s="4">
        <v>2506.6591011566616</v>
      </c>
      <c r="D10" s="4">
        <v>4254.0052175090132</v>
      </c>
      <c r="E10" s="4">
        <v>648.21985480308626</v>
      </c>
      <c r="F10" s="4">
        <v>1410.7902301882218</v>
      </c>
      <c r="G10" s="4">
        <v>504.29203164632116</v>
      </c>
      <c r="H10" s="4">
        <v>2635.7197494405264</v>
      </c>
      <c r="J10" s="10"/>
      <c r="L10" s="7">
        <v>2.5066591011566617</v>
      </c>
      <c r="M10" s="7">
        <v>4.2540052175090128</v>
      </c>
      <c r="N10" s="7">
        <v>0.6482198548030863</v>
      </c>
      <c r="O10" s="7">
        <v>1.4107902301882218</v>
      </c>
      <c r="P10" s="7">
        <v>0.50429203164632119</v>
      </c>
      <c r="Q10" s="7">
        <v>2.6357197494405264</v>
      </c>
      <c r="R10" s="7">
        <v>11.95968618474383</v>
      </c>
      <c r="S10" s="25">
        <v>6.9596861847438305</v>
      </c>
    </row>
    <row r="11" spans="1:19" x14ac:dyDescent="0.3">
      <c r="A11" t="s">
        <v>3</v>
      </c>
      <c r="B11">
        <v>1996</v>
      </c>
      <c r="C11" s="4">
        <v>2559.501568790688</v>
      </c>
      <c r="D11" s="4">
        <v>4176.9269363692574</v>
      </c>
      <c r="E11" s="4">
        <v>706.41509248710145</v>
      </c>
      <c r="F11" s="4">
        <v>1328.2991178003297</v>
      </c>
      <c r="G11" s="4">
        <v>440.78808967768009</v>
      </c>
      <c r="H11" s="4">
        <v>2776.6621626470078</v>
      </c>
      <c r="J11" s="10"/>
      <c r="L11" s="7">
        <v>2.5595015687906879</v>
      </c>
      <c r="M11" s="7">
        <v>4.1769269363692576</v>
      </c>
      <c r="N11" s="7">
        <v>0.70641509248710144</v>
      </c>
      <c r="O11" s="7">
        <v>1.3282991178003296</v>
      </c>
      <c r="P11" s="7">
        <v>0.44078808967768007</v>
      </c>
      <c r="Q11" s="7">
        <v>2.7766621626470078</v>
      </c>
      <c r="R11" s="7">
        <v>11.988592967772064</v>
      </c>
      <c r="S11" s="25">
        <v>6.988592967772064</v>
      </c>
    </row>
    <row r="12" spans="1:19" x14ac:dyDescent="0.3">
      <c r="A12" t="s">
        <v>3</v>
      </c>
      <c r="B12">
        <v>1997</v>
      </c>
      <c r="C12" s="4">
        <v>2655.5388841119711</v>
      </c>
      <c r="D12" s="4">
        <v>4341.0783414540938</v>
      </c>
      <c r="E12" s="4">
        <v>789.46861564918311</v>
      </c>
      <c r="F12" s="4">
        <v>1288.7873316136429</v>
      </c>
      <c r="G12" s="4">
        <v>458.25470526416353</v>
      </c>
      <c r="H12" s="4">
        <v>2968.5826884494109</v>
      </c>
      <c r="J12" s="10"/>
      <c r="L12" s="7">
        <v>2.6555388841119711</v>
      </c>
      <c r="M12" s="7">
        <v>4.3410783414540939</v>
      </c>
      <c r="N12" s="7">
        <v>0.78946861564918314</v>
      </c>
      <c r="O12" s="7">
        <v>1.2887873316136429</v>
      </c>
      <c r="P12" s="7">
        <v>0.45825470526416351</v>
      </c>
      <c r="Q12" s="7">
        <v>2.9685826884494109</v>
      </c>
      <c r="R12" s="7">
        <v>12.501710566542465</v>
      </c>
      <c r="S12" s="25">
        <v>7.5017105665424655</v>
      </c>
    </row>
    <row r="13" spans="1:19" x14ac:dyDescent="0.3">
      <c r="A13" t="s">
        <v>3</v>
      </c>
      <c r="B13">
        <v>1998</v>
      </c>
      <c r="C13" s="4">
        <v>2769.0443297984139</v>
      </c>
      <c r="D13" s="4">
        <v>4602.2285277538931</v>
      </c>
      <c r="E13" s="4">
        <v>675.63351485621479</v>
      </c>
      <c r="F13" s="4">
        <v>1254.6314607815036</v>
      </c>
      <c r="G13" s="4">
        <v>441.65501098691129</v>
      </c>
      <c r="H13" s="4">
        <v>3314.8818190503498</v>
      </c>
      <c r="J13" s="10"/>
      <c r="L13" s="7">
        <v>2.769044329798414</v>
      </c>
      <c r="M13" s="7">
        <v>4.6022285277538932</v>
      </c>
      <c r="N13" s="7">
        <v>0.67563351485621481</v>
      </c>
      <c r="O13" s="7">
        <v>1.2546314607815037</v>
      </c>
      <c r="P13" s="7">
        <v>0.44165501098691129</v>
      </c>
      <c r="Q13" s="7">
        <v>3.31488181905035</v>
      </c>
      <c r="R13" s="7">
        <v>13.058074663227288</v>
      </c>
      <c r="S13" s="25">
        <v>8.0580746632272877</v>
      </c>
    </row>
    <row r="14" spans="1:19" x14ac:dyDescent="0.3">
      <c r="A14" t="s">
        <v>3</v>
      </c>
      <c r="B14">
        <v>1999</v>
      </c>
      <c r="C14" s="4">
        <v>2894.0273549651706</v>
      </c>
      <c r="D14" s="4">
        <v>4527.2545650332668</v>
      </c>
      <c r="E14" s="4">
        <v>684.89191275569328</v>
      </c>
      <c r="F14" s="4">
        <v>1268.2943716951875</v>
      </c>
      <c r="G14" s="4">
        <v>497.61154620982518</v>
      </c>
      <c r="H14" s="4">
        <v>3456.1771213014526</v>
      </c>
      <c r="J14" s="10"/>
      <c r="L14" s="7">
        <v>2.8940273549651705</v>
      </c>
      <c r="M14" s="7">
        <v>4.5272545650332665</v>
      </c>
      <c r="N14" s="7">
        <v>0.68489191275569328</v>
      </c>
      <c r="O14" s="7">
        <v>1.2682943716951876</v>
      </c>
      <c r="P14" s="7">
        <v>0.49761154620982517</v>
      </c>
      <c r="Q14" s="7">
        <v>3.4561771213014527</v>
      </c>
      <c r="R14" s="7">
        <v>13.328256871960596</v>
      </c>
      <c r="S14" s="25">
        <v>8.3282568719605958</v>
      </c>
    </row>
    <row r="15" spans="1:19" x14ac:dyDescent="0.3">
      <c r="A15" t="s">
        <v>3</v>
      </c>
      <c r="B15">
        <v>2000</v>
      </c>
      <c r="C15" s="4">
        <v>3149.7522600448729</v>
      </c>
      <c r="D15" s="4">
        <v>4980.6991066434057</v>
      </c>
      <c r="E15" s="4">
        <v>725.73926561736835</v>
      </c>
      <c r="F15" s="4">
        <v>1478.7319222485473</v>
      </c>
      <c r="G15" s="4">
        <v>533.5799695807533</v>
      </c>
      <c r="H15" s="4">
        <v>3295.3356558969335</v>
      </c>
      <c r="J15" s="10"/>
      <c r="L15" s="7">
        <v>3.1497522600448731</v>
      </c>
      <c r="M15" s="7">
        <v>4.9806991066434056</v>
      </c>
      <c r="N15" s="7">
        <v>0.72573926561736835</v>
      </c>
      <c r="O15" s="7">
        <v>1.4787319222485473</v>
      </c>
      <c r="P15" s="7">
        <v>0.53357996958075327</v>
      </c>
      <c r="Q15" s="7">
        <v>3.2953356558969333</v>
      </c>
      <c r="R15" s="7">
        <v>14.163838180031881</v>
      </c>
      <c r="S15" s="25">
        <v>9.1638381800318811</v>
      </c>
    </row>
    <row r="16" spans="1:19" x14ac:dyDescent="0.3">
      <c r="A16" t="s">
        <v>3</v>
      </c>
      <c r="B16">
        <v>2001</v>
      </c>
      <c r="C16" s="4">
        <v>3136.7720607559622</v>
      </c>
      <c r="D16" s="4">
        <v>4917.5701447172914</v>
      </c>
      <c r="E16" s="4">
        <v>715.63164280097556</v>
      </c>
      <c r="F16" s="4">
        <v>1379.2939180405533</v>
      </c>
      <c r="G16" s="4">
        <v>512.78180716635802</v>
      </c>
      <c r="H16" s="4">
        <v>3721.8370032869861</v>
      </c>
      <c r="J16" s="10"/>
      <c r="L16" s="7">
        <v>3.1367720607559622</v>
      </c>
      <c r="M16" s="7">
        <v>4.917570144717291</v>
      </c>
      <c r="N16" s="7">
        <v>0.71563164280097558</v>
      </c>
      <c r="O16" s="7">
        <v>1.3792939180405532</v>
      </c>
      <c r="P16" s="7">
        <v>0.51278180716635802</v>
      </c>
      <c r="Q16" s="7">
        <v>3.7218370032869861</v>
      </c>
      <c r="R16" s="7">
        <v>14.383886576768123</v>
      </c>
      <c r="S16" s="25">
        <v>9.3838865767681234</v>
      </c>
    </row>
    <row r="17" spans="1:19" x14ac:dyDescent="0.3">
      <c r="A17" t="s">
        <v>3</v>
      </c>
      <c r="B17">
        <v>2002</v>
      </c>
      <c r="C17" s="4">
        <v>3142.7670375513521</v>
      </c>
      <c r="D17" s="4">
        <v>3928.655654788673</v>
      </c>
      <c r="E17" s="4">
        <v>718.19753680796543</v>
      </c>
      <c r="F17" s="4">
        <v>1338.0837672123785</v>
      </c>
      <c r="G17" s="4">
        <v>556.25289892071487</v>
      </c>
      <c r="H17" s="4">
        <v>3282.1894835536968</v>
      </c>
      <c r="J17" s="10"/>
      <c r="L17" s="7">
        <v>3.1427670375513523</v>
      </c>
      <c r="M17" s="7">
        <v>3.9286556547886731</v>
      </c>
      <c r="N17" s="7">
        <v>0.71819753680796539</v>
      </c>
      <c r="O17" s="7">
        <v>1.3380837672123784</v>
      </c>
      <c r="P17" s="7">
        <v>0.55625289892071483</v>
      </c>
      <c r="Q17" s="7">
        <v>3.2821894835536969</v>
      </c>
      <c r="R17" s="7">
        <v>12.966146378834781</v>
      </c>
      <c r="S17" s="25">
        <v>7.9661463788347806</v>
      </c>
    </row>
    <row r="18" spans="1:19" x14ac:dyDescent="0.3">
      <c r="A18" t="s">
        <v>3</v>
      </c>
      <c r="B18">
        <v>2003</v>
      </c>
      <c r="C18" s="4">
        <v>3197.4327959953062</v>
      </c>
      <c r="D18" s="4">
        <v>4034.044754076237</v>
      </c>
      <c r="E18" s="4">
        <v>1042.1527969064484</v>
      </c>
      <c r="F18" s="4">
        <v>1517.8406085515539</v>
      </c>
      <c r="G18" s="4">
        <v>605.58545636559825</v>
      </c>
      <c r="H18" s="4">
        <v>2598.2171358271498</v>
      </c>
      <c r="J18" s="10"/>
      <c r="L18" s="7">
        <v>3.1974327959953062</v>
      </c>
      <c r="M18" s="7">
        <v>4.0340447540762367</v>
      </c>
      <c r="N18" s="7">
        <v>1.0421527969064484</v>
      </c>
      <c r="O18" s="7">
        <v>1.5178406085515539</v>
      </c>
      <c r="P18" s="7">
        <v>0.60558545636559824</v>
      </c>
      <c r="Q18" s="7">
        <v>2.59821713582715</v>
      </c>
      <c r="R18" s="7">
        <v>12.995273547722293</v>
      </c>
      <c r="S18" s="25">
        <v>7.9952735477222934</v>
      </c>
    </row>
    <row r="19" spans="1:19" x14ac:dyDescent="0.3">
      <c r="A19" t="s">
        <v>3</v>
      </c>
      <c r="B19">
        <v>2004</v>
      </c>
      <c r="C19" s="4">
        <v>2825.3677740846938</v>
      </c>
      <c r="D19" s="4">
        <v>3877.5402829247473</v>
      </c>
      <c r="E19" s="4">
        <v>1162.2299053420497</v>
      </c>
      <c r="F19" s="4">
        <v>1444.2095622319944</v>
      </c>
      <c r="G19" s="4">
        <v>679.24256180402881</v>
      </c>
      <c r="H19" s="4">
        <v>2238.0528658585754</v>
      </c>
      <c r="J19" s="10"/>
      <c r="L19" s="7">
        <v>2.8253677740846936</v>
      </c>
      <c r="M19" s="7">
        <v>3.8775402829247474</v>
      </c>
      <c r="N19" s="7">
        <v>1.1622299053420497</v>
      </c>
      <c r="O19" s="7">
        <v>1.4442095622319944</v>
      </c>
      <c r="P19" s="7">
        <v>0.67924256180402875</v>
      </c>
      <c r="Q19" s="7">
        <v>2.2380528658585752</v>
      </c>
      <c r="R19" s="7">
        <v>12.226642952246092</v>
      </c>
      <c r="S19" s="25">
        <v>7.2266429522460918</v>
      </c>
    </row>
    <row r="20" spans="1:19" x14ac:dyDescent="0.3">
      <c r="A20" t="s">
        <v>3</v>
      </c>
      <c r="B20">
        <v>2005</v>
      </c>
      <c r="C20" s="4">
        <v>2993.7925566982299</v>
      </c>
      <c r="D20" s="4">
        <v>3424.1751477116336</v>
      </c>
      <c r="E20" s="4">
        <v>1137.613595310062</v>
      </c>
      <c r="F20" s="4">
        <v>1486.7790948472718</v>
      </c>
      <c r="G20" s="4">
        <v>736.74272202556585</v>
      </c>
      <c r="H20" s="4">
        <v>2275.0961281551135</v>
      </c>
      <c r="J20" s="10"/>
      <c r="L20" s="7">
        <v>2.9937925566982297</v>
      </c>
      <c r="M20" s="7">
        <v>3.4241751477116336</v>
      </c>
      <c r="N20" s="7">
        <v>1.1376135953100621</v>
      </c>
      <c r="O20" s="7">
        <v>1.4867790948472719</v>
      </c>
      <c r="P20" s="7">
        <v>0.7367427220255659</v>
      </c>
      <c r="Q20" s="7">
        <v>2.2750961281551136</v>
      </c>
      <c r="R20" s="7">
        <v>12.054199244747878</v>
      </c>
      <c r="S20" s="25">
        <v>7.0541992447478776</v>
      </c>
    </row>
    <row r="21" spans="1:19" x14ac:dyDescent="0.3">
      <c r="A21" t="s">
        <v>3</v>
      </c>
      <c r="B21">
        <v>2006</v>
      </c>
      <c r="C21" s="4">
        <v>3036.3247082415096</v>
      </c>
      <c r="D21" s="4">
        <v>3358.6179858090627</v>
      </c>
      <c r="E21" s="4">
        <v>1095.933342971937</v>
      </c>
      <c r="F21" s="4">
        <v>1552.759275136611</v>
      </c>
      <c r="G21" s="4">
        <v>736.48594284691944</v>
      </c>
      <c r="H21" s="4">
        <v>2434.5142627649911</v>
      </c>
      <c r="J21" s="10"/>
      <c r="L21" s="7">
        <v>3.0363247082415095</v>
      </c>
      <c r="M21" s="7">
        <v>3.3586179858090626</v>
      </c>
      <c r="N21" s="7">
        <v>1.0959333429719371</v>
      </c>
      <c r="O21" s="7">
        <v>1.5527592751366111</v>
      </c>
      <c r="P21" s="7">
        <v>0.73648594284691948</v>
      </c>
      <c r="Q21" s="7">
        <v>2.4345142627649912</v>
      </c>
      <c r="R21" s="7">
        <v>12.214635517771029</v>
      </c>
      <c r="S21" s="25">
        <v>7.2146355177710291</v>
      </c>
    </row>
    <row r="22" spans="1:19" x14ac:dyDescent="0.3">
      <c r="A22" t="s">
        <v>3</v>
      </c>
      <c r="B22">
        <v>2007</v>
      </c>
      <c r="C22" s="4">
        <v>3005.1399971712699</v>
      </c>
      <c r="D22" s="4">
        <v>3121.8467427532582</v>
      </c>
      <c r="E22" s="4">
        <v>1105.5729184222541</v>
      </c>
      <c r="F22" s="4">
        <v>1442.9476358151505</v>
      </c>
      <c r="G22" s="4">
        <v>750.34770629468744</v>
      </c>
      <c r="H22" s="4">
        <v>2129.1701104846943</v>
      </c>
      <c r="J22" s="10"/>
      <c r="L22" s="7">
        <v>3.0051399971712698</v>
      </c>
      <c r="M22" s="7">
        <v>3.1218467427532581</v>
      </c>
      <c r="N22" s="7">
        <v>1.105572918422254</v>
      </c>
      <c r="O22" s="7">
        <v>1.4429476358151505</v>
      </c>
      <c r="P22" s="7">
        <v>0.75034770629468739</v>
      </c>
      <c r="Q22" s="7">
        <v>2.1291701104846945</v>
      </c>
      <c r="R22" s="7">
        <v>11.555025110941315</v>
      </c>
      <c r="S22" s="25">
        <v>6.5550251109413153</v>
      </c>
    </row>
    <row r="23" spans="1:19" x14ac:dyDescent="0.3">
      <c r="A23" t="s">
        <v>3</v>
      </c>
      <c r="B23">
        <v>2008</v>
      </c>
      <c r="C23" s="4">
        <v>2826.8175553108176</v>
      </c>
      <c r="D23" s="4">
        <v>3288.6777991600225</v>
      </c>
      <c r="E23" s="4">
        <v>1152.477837105555</v>
      </c>
      <c r="F23" s="4">
        <v>1500.8453718692881</v>
      </c>
      <c r="G23" s="4">
        <v>762.5384424431461</v>
      </c>
      <c r="H23" s="4">
        <v>2053.0426822480149</v>
      </c>
      <c r="J23" s="10"/>
      <c r="L23" s="7">
        <v>2.8268175553108175</v>
      </c>
      <c r="M23" s="7">
        <v>3.2886777991600225</v>
      </c>
      <c r="N23" s="7">
        <v>1.1524778371055548</v>
      </c>
      <c r="O23" s="7">
        <v>1.500845371869288</v>
      </c>
      <c r="P23" s="7">
        <v>0.76253844244314606</v>
      </c>
      <c r="Q23" s="7">
        <v>2.053042682248015</v>
      </c>
      <c r="R23" s="7">
        <v>11.584399688136845</v>
      </c>
      <c r="S23" s="25">
        <v>6.5843996881368447</v>
      </c>
    </row>
    <row r="24" spans="1:19" x14ac:dyDescent="0.3">
      <c r="A24" t="s">
        <v>3</v>
      </c>
      <c r="B24">
        <v>2009</v>
      </c>
      <c r="C24" s="4">
        <v>3666.7868071206776</v>
      </c>
      <c r="D24" s="4">
        <v>1568.0333918451518</v>
      </c>
      <c r="E24" s="4">
        <v>1203.6316219647492</v>
      </c>
      <c r="F24" s="4">
        <v>1244.1593075522769</v>
      </c>
      <c r="G24" s="4">
        <v>752.14229428599742</v>
      </c>
      <c r="H24" s="4">
        <v>1782.05267518656</v>
      </c>
      <c r="J24" s="10"/>
      <c r="L24" s="7">
        <v>3.6667868071206775</v>
      </c>
      <c r="M24" s="7">
        <v>1.5680333918451517</v>
      </c>
      <c r="N24" s="7">
        <v>1.2036316219647492</v>
      </c>
      <c r="O24" s="7">
        <v>1.244159307552277</v>
      </c>
      <c r="P24" s="7">
        <v>0.75214229428599744</v>
      </c>
      <c r="Q24" s="7">
        <v>1.78205267518656</v>
      </c>
      <c r="R24" s="7">
        <v>10.216806097955413</v>
      </c>
      <c r="S24" s="25">
        <v>5.2168060979554127</v>
      </c>
    </row>
    <row r="25" spans="1:19" x14ac:dyDescent="0.3">
      <c r="A25" t="s">
        <v>3</v>
      </c>
      <c r="B25">
        <v>2010</v>
      </c>
      <c r="C25" s="4">
        <v>4154.8232141567369</v>
      </c>
      <c r="D25" s="4">
        <v>2571.5002516732584</v>
      </c>
      <c r="E25" s="4">
        <v>1390.2189343881573</v>
      </c>
      <c r="F25" s="4">
        <v>1254.627710003632</v>
      </c>
      <c r="G25" s="4">
        <v>769.27542917223491</v>
      </c>
      <c r="H25" s="4">
        <v>2118.684357798069</v>
      </c>
      <c r="J25" s="10"/>
      <c r="L25" s="7">
        <v>4.1548232141567372</v>
      </c>
      <c r="M25" s="7">
        <v>2.5715002516732586</v>
      </c>
      <c r="N25" s="7">
        <v>1.3902189343881572</v>
      </c>
      <c r="O25" s="7">
        <v>1.254627710003632</v>
      </c>
      <c r="P25" s="7">
        <v>0.7692754291722349</v>
      </c>
      <c r="Q25" s="7">
        <v>2.118684357798069</v>
      </c>
      <c r="R25" s="7">
        <v>12.259129897192087</v>
      </c>
      <c r="S25" s="25">
        <v>7.2591298971920875</v>
      </c>
    </row>
    <row r="26" spans="1:19" x14ac:dyDescent="0.3">
      <c r="A26" t="s">
        <v>3</v>
      </c>
      <c r="B26">
        <v>2011</v>
      </c>
      <c r="C26" s="4">
        <v>3907.5563740550538</v>
      </c>
      <c r="D26" s="4">
        <v>2489.5485689063871</v>
      </c>
      <c r="E26" s="4">
        <v>1322.9874417723804</v>
      </c>
      <c r="F26" s="4">
        <v>1445.2252141585657</v>
      </c>
      <c r="G26" s="4">
        <v>691.28981682344147</v>
      </c>
      <c r="H26" s="4">
        <v>1979.4756648186576</v>
      </c>
      <c r="J26" s="10"/>
      <c r="L26" s="7">
        <v>3.9075563740550536</v>
      </c>
      <c r="M26" s="7">
        <v>2.489548568906387</v>
      </c>
      <c r="N26" s="7">
        <v>1.3229874417723804</v>
      </c>
      <c r="O26" s="7">
        <v>1.4452252141585658</v>
      </c>
      <c r="P26" s="7">
        <v>0.69128981682344148</v>
      </c>
      <c r="Q26" s="7">
        <v>1.9794756648186576</v>
      </c>
      <c r="R26" s="7">
        <v>11.836083080534486</v>
      </c>
      <c r="S26" s="25">
        <v>6.8360830805344861</v>
      </c>
    </row>
    <row r="27" spans="1:19" x14ac:dyDescent="0.3">
      <c r="A27" t="s">
        <v>3</v>
      </c>
      <c r="B27">
        <v>2012</v>
      </c>
      <c r="C27" s="4">
        <v>4004.3967209149114</v>
      </c>
      <c r="D27" s="4">
        <v>2224.9362122948883</v>
      </c>
      <c r="E27" s="4">
        <v>1339.8657110347544</v>
      </c>
      <c r="F27" s="4">
        <v>1360.3693132030448</v>
      </c>
      <c r="G27" s="4">
        <v>668.18110460268008</v>
      </c>
      <c r="H27" s="4">
        <v>2038.7161115253512</v>
      </c>
      <c r="J27" s="10"/>
      <c r="L27" s="7">
        <v>4.0043967209149116</v>
      </c>
      <c r="M27" s="7">
        <v>2.2249362122948884</v>
      </c>
      <c r="N27" s="7">
        <v>1.3398657110347545</v>
      </c>
      <c r="O27" s="7">
        <v>1.3603693132030448</v>
      </c>
      <c r="P27" s="7">
        <v>0.6681811046026801</v>
      </c>
      <c r="Q27" s="7">
        <v>2.0387161115253511</v>
      </c>
      <c r="R27" s="7">
        <v>11.636465173575631</v>
      </c>
      <c r="S27" s="25">
        <v>6.6364651735756315</v>
      </c>
    </row>
    <row r="28" spans="1:19" x14ac:dyDescent="0.3">
      <c r="A28" t="s">
        <v>3</v>
      </c>
      <c r="B28">
        <v>2013</v>
      </c>
      <c r="C28" s="4">
        <v>4157.2438187099569</v>
      </c>
      <c r="D28" s="4">
        <v>2395.4104730889899</v>
      </c>
      <c r="E28" s="4">
        <v>1366.0288557164542</v>
      </c>
      <c r="F28" s="4">
        <v>1372.3605139963695</v>
      </c>
      <c r="G28" s="4">
        <v>734.88428395927667</v>
      </c>
      <c r="H28" s="4">
        <v>2069.4907536810369</v>
      </c>
      <c r="J28" s="10"/>
      <c r="L28" s="7">
        <v>4.157243818709957</v>
      </c>
      <c r="M28" s="7">
        <v>2.3954104730889898</v>
      </c>
      <c r="N28" s="7">
        <v>1.3660288557164542</v>
      </c>
      <c r="O28" s="7">
        <v>1.3723605139963695</v>
      </c>
      <c r="P28" s="7">
        <v>0.73488428395927663</v>
      </c>
      <c r="Q28" s="7">
        <v>2.0694907536810367</v>
      </c>
      <c r="R28" s="7">
        <v>12.095418699152084</v>
      </c>
      <c r="S28" s="25">
        <v>7.0954186991520842</v>
      </c>
    </row>
    <row r="29" spans="1:19" x14ac:dyDescent="0.3">
      <c r="A29" t="s">
        <v>3</v>
      </c>
      <c r="B29">
        <v>2014</v>
      </c>
      <c r="C29" s="4">
        <v>4272.1892504691841</v>
      </c>
      <c r="D29" s="4">
        <v>2491.5844378402721</v>
      </c>
      <c r="E29" s="4">
        <v>1420.4596114300534</v>
      </c>
      <c r="F29" s="4">
        <v>1376.8819068313292</v>
      </c>
      <c r="G29" s="4">
        <v>719.20747838581633</v>
      </c>
      <c r="H29" s="4">
        <v>1772.8820746562378</v>
      </c>
      <c r="J29" s="10"/>
      <c r="L29" s="7">
        <v>4.2721892504691841</v>
      </c>
      <c r="M29" s="7">
        <v>2.4915844378402721</v>
      </c>
      <c r="N29" s="7">
        <v>1.4204596114300534</v>
      </c>
      <c r="O29" s="7">
        <v>1.3768819068313292</v>
      </c>
      <c r="P29" s="7">
        <v>0.71920747838581633</v>
      </c>
      <c r="Q29" s="7">
        <v>1.7728820746562379</v>
      </c>
      <c r="R29" s="7">
        <v>12.053204759612894</v>
      </c>
      <c r="S29" s="25">
        <v>7.0532047596128944</v>
      </c>
    </row>
    <row r="30" spans="1:19" x14ac:dyDescent="0.3">
      <c r="A30" t="s">
        <v>3</v>
      </c>
      <c r="B30">
        <v>2015</v>
      </c>
      <c r="C30" s="4">
        <v>4273.0556474072864</v>
      </c>
      <c r="D30" s="4">
        <v>2432.3088530787663</v>
      </c>
      <c r="E30" s="4">
        <v>1463.8013371784864</v>
      </c>
      <c r="F30" s="4">
        <v>1362.1589736968303</v>
      </c>
      <c r="G30" s="4">
        <v>706.66122731484313</v>
      </c>
      <c r="H30" s="4">
        <v>1735.0021492945398</v>
      </c>
      <c r="J30" s="10"/>
      <c r="L30" s="7">
        <v>4.2730556474072863</v>
      </c>
      <c r="M30" s="7">
        <v>2.4323088530787662</v>
      </c>
      <c r="N30" s="7">
        <v>1.4638013371784864</v>
      </c>
      <c r="O30" s="7">
        <v>1.3621589736968303</v>
      </c>
      <c r="P30" s="7">
        <v>0.70666122731484315</v>
      </c>
      <c r="Q30" s="7">
        <v>1.7350021492945398</v>
      </c>
      <c r="R30" s="7">
        <v>11.972988187970751</v>
      </c>
      <c r="S30" s="25">
        <v>6.9729881879707509</v>
      </c>
    </row>
    <row r="31" spans="1:19" x14ac:dyDescent="0.3">
      <c r="A31" t="s">
        <v>3</v>
      </c>
      <c r="B31">
        <v>2016</v>
      </c>
      <c r="C31" s="4">
        <v>4285.5488170649123</v>
      </c>
      <c r="D31" s="4">
        <v>2658.3662502729512</v>
      </c>
      <c r="E31" s="4">
        <v>1475.5470404166599</v>
      </c>
      <c r="F31" s="4">
        <v>1381.5598969956222</v>
      </c>
      <c r="G31" s="4">
        <v>732.55692827819087</v>
      </c>
      <c r="H31" s="4">
        <v>1721.7658617837915</v>
      </c>
      <c r="J31" s="10"/>
      <c r="L31" s="7">
        <v>4.2855488170649121</v>
      </c>
      <c r="M31" s="7">
        <v>2.6583662502729513</v>
      </c>
      <c r="N31" s="7">
        <v>1.47554704041666</v>
      </c>
      <c r="O31" s="7">
        <v>1.3815598969956222</v>
      </c>
      <c r="P31" s="7">
        <v>0.73255692827819086</v>
      </c>
      <c r="Q31" s="7">
        <v>1.7217658617837914</v>
      </c>
      <c r="R31" s="7">
        <v>12.255344794812128</v>
      </c>
      <c r="S31" s="25">
        <v>7.2553447948121281</v>
      </c>
    </row>
    <row r="32" spans="1:19" x14ac:dyDescent="0.3">
      <c r="A32" t="s">
        <v>3</v>
      </c>
      <c r="B32">
        <v>2017</v>
      </c>
      <c r="C32" s="4">
        <v>4136.9572140259097</v>
      </c>
      <c r="D32" s="4">
        <v>2703.3413945858183</v>
      </c>
      <c r="E32" s="4">
        <v>1515.5476432890025</v>
      </c>
      <c r="F32" s="4">
        <v>1264.064748236568</v>
      </c>
      <c r="G32" s="4">
        <v>698.69480752091067</v>
      </c>
      <c r="H32" s="4">
        <v>1759.0621369490182</v>
      </c>
      <c r="J32" s="10"/>
      <c r="L32" s="7">
        <v>4.1369572140259097</v>
      </c>
      <c r="M32" s="7">
        <v>2.7033413945858182</v>
      </c>
      <c r="N32" s="7">
        <v>1.5155476432890025</v>
      </c>
      <c r="O32" s="7">
        <v>1.2640647482365679</v>
      </c>
      <c r="P32" s="7">
        <v>0.69869480752091062</v>
      </c>
      <c r="Q32" s="7">
        <v>1.7590621369490183</v>
      </c>
      <c r="R32" s="7">
        <v>12.077667944607226</v>
      </c>
      <c r="S32" s="25">
        <v>7.0776679446072261</v>
      </c>
    </row>
    <row r="33" spans="1:19" x14ac:dyDescent="0.3">
      <c r="A33" t="s">
        <v>3</v>
      </c>
      <c r="B33">
        <v>2018</v>
      </c>
      <c r="C33" s="4">
        <v>4170.2443976096738</v>
      </c>
      <c r="D33" s="4">
        <v>2699.1245070270297</v>
      </c>
      <c r="E33" s="4">
        <v>1608.9715680802988</v>
      </c>
      <c r="F33" s="4">
        <v>1327.1796676428735</v>
      </c>
      <c r="G33" s="4">
        <v>690.51824233684579</v>
      </c>
      <c r="H33" s="4">
        <v>1781.2603943382419</v>
      </c>
      <c r="J33" s="10"/>
      <c r="L33" s="7">
        <v>4.1702443976096735</v>
      </c>
      <c r="M33" s="7">
        <v>2.6991245070270296</v>
      </c>
      <c r="N33" s="7">
        <v>1.6089715680802987</v>
      </c>
      <c r="O33" s="7">
        <v>1.3271796676428735</v>
      </c>
      <c r="P33" s="7">
        <v>0.69051824233684578</v>
      </c>
      <c r="Q33" s="7">
        <v>1.7812603943382419</v>
      </c>
      <c r="R33" s="7">
        <v>12.277298777034963</v>
      </c>
      <c r="S33" s="25">
        <v>7.2772987770349626</v>
      </c>
    </row>
    <row r="34" spans="1:19" x14ac:dyDescent="0.3">
      <c r="A34" t="s">
        <v>3</v>
      </c>
      <c r="B34">
        <v>2019</v>
      </c>
      <c r="C34" s="4">
        <v>3967.7584000628858</v>
      </c>
      <c r="D34" s="4">
        <v>2642.2721813483204</v>
      </c>
      <c r="E34" s="4">
        <v>1663.9935158791668</v>
      </c>
      <c r="F34" s="4">
        <v>1360.3201178387001</v>
      </c>
      <c r="G34" s="4">
        <v>643.00128499704829</v>
      </c>
      <c r="H34" s="4">
        <v>2021.1881246930898</v>
      </c>
      <c r="J34" s="10"/>
      <c r="L34" s="7">
        <v>3.9677584000628858</v>
      </c>
      <c r="M34" s="7">
        <v>2.6422721813483205</v>
      </c>
      <c r="N34" s="7">
        <v>1.6639935158791668</v>
      </c>
      <c r="O34" s="7">
        <v>1.3603201178387001</v>
      </c>
      <c r="P34" s="7">
        <v>0.64300128499704834</v>
      </c>
      <c r="Q34" s="7">
        <v>2.0211881246930896</v>
      </c>
      <c r="R34" s="7">
        <v>12.298533624819212</v>
      </c>
      <c r="S34" s="25">
        <v>7.2985336248192123</v>
      </c>
    </row>
    <row r="35" spans="1:19" x14ac:dyDescent="0.3">
      <c r="A35" t="s">
        <v>3</v>
      </c>
      <c r="B35">
        <v>2020</v>
      </c>
      <c r="C35" s="4">
        <v>4044.7135780724466</v>
      </c>
      <c r="D35" s="4">
        <v>2178.9763099825127</v>
      </c>
      <c r="E35" s="4">
        <v>1544.4450633184124</v>
      </c>
      <c r="F35" s="4">
        <v>1254.1624554109073</v>
      </c>
      <c r="G35" s="4">
        <v>582.51615683039154</v>
      </c>
      <c r="H35" s="4">
        <v>1899.6237471928234</v>
      </c>
      <c r="J35" s="10"/>
      <c r="L35" s="7">
        <v>4.0447135780724466</v>
      </c>
      <c r="M35" s="7">
        <v>2.1789763099825126</v>
      </c>
      <c r="N35" s="7">
        <v>1.5444450633184124</v>
      </c>
      <c r="O35" s="7">
        <v>1.2541624554109074</v>
      </c>
      <c r="P35" s="7">
        <v>0.58251615683039148</v>
      </c>
      <c r="Q35" s="7">
        <v>1.8996237471928235</v>
      </c>
      <c r="R35" s="7">
        <v>11.504437310807495</v>
      </c>
      <c r="S35" s="25">
        <v>6.5044373108074947</v>
      </c>
    </row>
    <row r="36" spans="1:19" x14ac:dyDescent="0.3">
      <c r="A36" t="s">
        <v>3</v>
      </c>
      <c r="B36">
        <v>2021</v>
      </c>
      <c r="C36" s="4">
        <v>4225.6627919119328</v>
      </c>
      <c r="D36" s="4">
        <v>2365.8762808631582</v>
      </c>
      <c r="E36" s="4">
        <v>1605.2891097141492</v>
      </c>
      <c r="F36" s="4">
        <v>1353.8005634646725</v>
      </c>
      <c r="G36" s="4">
        <v>628.2391974383529</v>
      </c>
      <c r="H36" s="4">
        <v>2007.0401232883451</v>
      </c>
      <c r="J36" s="10"/>
      <c r="L36" s="7">
        <v>4.2256627919119332</v>
      </c>
      <c r="M36" s="7">
        <v>2.3658762808631582</v>
      </c>
      <c r="N36" s="7">
        <v>1.6052891097141491</v>
      </c>
      <c r="O36" s="7">
        <v>1.3538005634646724</v>
      </c>
      <c r="P36" s="7">
        <v>0.62823919743835288</v>
      </c>
      <c r="Q36" s="7">
        <v>2.0070401232883452</v>
      </c>
      <c r="R36" s="7">
        <v>12.185908066680611</v>
      </c>
      <c r="S36" s="25">
        <v>7.1859080666806108</v>
      </c>
    </row>
    <row r="37" spans="1:19" x14ac:dyDescent="0.3">
      <c r="A37" t="s">
        <v>3</v>
      </c>
      <c r="B37">
        <v>2022</v>
      </c>
      <c r="C37" s="4">
        <v>3675.3590464848758</v>
      </c>
      <c r="D37" s="4">
        <v>2366.4839206864281</v>
      </c>
      <c r="E37" s="4">
        <v>1574.0663904391454</v>
      </c>
      <c r="F37" s="4">
        <v>1263.2233583509485</v>
      </c>
      <c r="G37" s="4">
        <v>611.66544162128253</v>
      </c>
      <c r="H37" s="4">
        <v>1830.1196382432208</v>
      </c>
      <c r="J37" s="10"/>
      <c r="L37" s="7">
        <v>3.6753590464848758</v>
      </c>
      <c r="M37" s="7">
        <v>2.3664839206864281</v>
      </c>
      <c r="N37" s="7">
        <v>1.5740663904391454</v>
      </c>
      <c r="O37" s="7">
        <v>1.2632233583509485</v>
      </c>
      <c r="P37" s="7">
        <v>0.61166544162128256</v>
      </c>
      <c r="Q37" s="7">
        <v>1.8301196382432208</v>
      </c>
      <c r="R37" s="7">
        <v>11.320917795825899</v>
      </c>
      <c r="S37" s="25">
        <v>6.3209177958258991</v>
      </c>
    </row>
    <row r="38" spans="1:19" x14ac:dyDescent="0.3">
      <c r="A38" t="s">
        <v>3</v>
      </c>
      <c r="B38">
        <v>2023</v>
      </c>
      <c r="C38" s="4">
        <v>3413.7526007957958</v>
      </c>
      <c r="D38" s="4">
        <v>2131.8740276605045</v>
      </c>
      <c r="E38" s="4">
        <v>1556.2269429287226</v>
      </c>
      <c r="F38" s="4">
        <v>1171.7557219255934</v>
      </c>
      <c r="G38" s="4">
        <v>558.3643322645969</v>
      </c>
      <c r="H38" s="4">
        <v>1749.1880253512227</v>
      </c>
      <c r="J38" s="10"/>
      <c r="L38" s="7">
        <v>3.4137526007957959</v>
      </c>
      <c r="M38" s="7">
        <v>2.1318740276605044</v>
      </c>
      <c r="N38" s="7">
        <v>1.5562269429287225</v>
      </c>
      <c r="O38" s="7">
        <v>1.1717557219255934</v>
      </c>
      <c r="P38" s="7">
        <v>0.55836433226459692</v>
      </c>
      <c r="Q38" s="7">
        <v>1.7491880253512226</v>
      </c>
      <c r="R38" s="7">
        <v>10.581161650926436</v>
      </c>
      <c r="S38" s="25">
        <v>5.5811616509264361</v>
      </c>
    </row>
    <row r="39" spans="1:19" x14ac:dyDescent="0.3">
      <c r="C39" s="4"/>
      <c r="D39" s="4"/>
      <c r="E39" s="4"/>
      <c r="F39" s="4"/>
      <c r="G39" s="4"/>
      <c r="H39" s="4"/>
      <c r="J39" s="10"/>
    </row>
    <row r="62" spans="3:8" x14ac:dyDescent="0.3">
      <c r="C62" s="4">
        <v>3413.7526007957958</v>
      </c>
      <c r="D62" s="4">
        <v>2131.8740276605045</v>
      </c>
      <c r="E62" s="4">
        <v>1556.2269429287226</v>
      </c>
      <c r="F62" s="4">
        <v>1171.7557219255934</v>
      </c>
      <c r="G62" s="4">
        <v>558.3643322645969</v>
      </c>
      <c r="H62" s="4">
        <v>1749.1880253512227</v>
      </c>
    </row>
    <row r="67" spans="3:8" x14ac:dyDescent="0.3">
      <c r="C67" s="2"/>
      <c r="D67" s="2"/>
      <c r="E67" s="2"/>
      <c r="F67" s="2"/>
      <c r="G67" s="2"/>
      <c r="H67" s="2"/>
    </row>
  </sheetData>
  <pageMargins left="0.7" right="0.7" top="0.75" bottom="0.75" header="0.3" footer="0.3"/>
  <customProperties>
    <customPr name="GU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rgb="FF92D050"/>
  </sheetPr>
  <dimension ref="A1:L18"/>
  <sheetViews>
    <sheetView zoomScaleNormal="100" workbookViewId="0">
      <selection activeCell="E10" sqref="E10"/>
    </sheetView>
  </sheetViews>
  <sheetFormatPr defaultColWidth="9.109375" defaultRowHeight="14.4" x14ac:dyDescent="0.3"/>
  <cols>
    <col min="2" max="2" width="23.6640625" bestFit="1" customWidth="1"/>
    <col min="3" max="3" width="14.33203125" bestFit="1" customWidth="1"/>
    <col min="4" max="4" width="13.88671875" bestFit="1" customWidth="1"/>
    <col min="5" max="5" width="14.44140625" bestFit="1" customWidth="1"/>
    <col min="6" max="6" width="10.6640625" customWidth="1"/>
    <col min="7" max="7" width="17.44140625" customWidth="1"/>
    <col min="8" max="8" width="15.33203125" bestFit="1" customWidth="1"/>
  </cols>
  <sheetData>
    <row r="1" spans="1:12" ht="18" x14ac:dyDescent="0.35">
      <c r="A1" s="1" t="s">
        <v>13</v>
      </c>
    </row>
    <row r="3" spans="1:12" x14ac:dyDescent="0.3">
      <c r="B3">
        <v>2022</v>
      </c>
    </row>
    <row r="4" spans="1:12" x14ac:dyDescent="0.3">
      <c r="C4" t="s">
        <v>109</v>
      </c>
      <c r="D4" t="s">
        <v>110</v>
      </c>
    </row>
    <row r="5" spans="1:12" x14ac:dyDescent="0.3">
      <c r="B5" t="s">
        <v>82</v>
      </c>
      <c r="C5" s="4">
        <f>1661988+345897</f>
        <v>2007885</v>
      </c>
      <c r="D5" s="4">
        <v>4671682</v>
      </c>
    </row>
    <row r="6" spans="1:12" x14ac:dyDescent="0.3">
      <c r="B6" t="s">
        <v>83</v>
      </c>
      <c r="C6" s="4">
        <f>137138+18824</f>
        <v>155962</v>
      </c>
      <c r="D6" s="4">
        <v>194570</v>
      </c>
    </row>
    <row r="7" spans="1:12" x14ac:dyDescent="0.3">
      <c r="B7" t="s">
        <v>84</v>
      </c>
      <c r="C7" s="4">
        <f>683915+143706</f>
        <v>827621</v>
      </c>
      <c r="D7" s="4">
        <v>2135151</v>
      </c>
    </row>
    <row r="10" spans="1:12" ht="15.6" x14ac:dyDescent="0.3">
      <c r="B10" s="8" t="s">
        <v>14</v>
      </c>
    </row>
    <row r="12" spans="1:12" x14ac:dyDescent="0.3">
      <c r="L12" s="6" t="s">
        <v>16</v>
      </c>
    </row>
    <row r="14" spans="1:12" x14ac:dyDescent="0.3">
      <c r="L14" t="s">
        <v>12</v>
      </c>
    </row>
    <row r="16" spans="1:12" x14ac:dyDescent="0.3">
      <c r="L16" t="s">
        <v>11</v>
      </c>
    </row>
    <row r="18" spans="12:12" x14ac:dyDescent="0.3">
      <c r="L18" t="s">
        <v>10</v>
      </c>
    </row>
  </sheetData>
  <pageMargins left="0.7" right="0.7" top="0.75" bottom="0.75" header="0.3" footer="0.3"/>
  <pageSetup paperSize="9" orientation="portrait" r:id="rId1"/>
  <customProperties>
    <customPr name="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25</vt:i4>
      </vt:variant>
    </vt:vector>
  </HeadingPairs>
  <TitlesOfParts>
    <vt:vector size="25" baseType="lpstr">
      <vt:lpstr>1.1.1 Primaire energie cons</vt:lpstr>
      <vt:lpstr>1.2.1 Finale energie cons</vt:lpstr>
      <vt:lpstr>1.2.2 Finale cons per sector</vt:lpstr>
      <vt:lpstr>1.3.1 HEB</vt:lpstr>
      <vt:lpstr>1.3.x HEB transport</vt:lpstr>
      <vt:lpstr>1.3.2 EE</vt:lpstr>
      <vt:lpstr>2.1 Cons huishoudens</vt:lpstr>
      <vt:lpstr>2.2 Cons industrie</vt:lpstr>
      <vt:lpstr>1.2.4 Regionale brandstof</vt:lpstr>
      <vt:lpstr>2.3 Cons transport</vt:lpstr>
      <vt:lpstr>2.3 Cons transport detail</vt:lpstr>
      <vt:lpstr>3.1 Energie prod</vt:lpstr>
      <vt:lpstr>3.2 Elektriciteitsprod</vt:lpstr>
      <vt:lpstr>3.3 HEB elektriciteit</vt:lpstr>
      <vt:lpstr>3.3 Wind elektriciteit</vt:lpstr>
      <vt:lpstr>3.4 Capaciteit</vt:lpstr>
      <vt:lpstr>4.1 Invoer energie</vt:lpstr>
      <vt:lpstr>4.2.1 Invoer ruwe aardolie</vt:lpstr>
      <vt:lpstr>4.2.2 Invoer aardgas</vt:lpstr>
      <vt:lpstr>4.3 Invoer elek</vt:lpstr>
      <vt:lpstr>4.1 Prijs aardgas_old</vt:lpstr>
      <vt:lpstr>5.1 Prijs aardgas</vt:lpstr>
      <vt:lpstr>5.2 Prijs elek</vt:lpstr>
      <vt:lpstr>5.3 Prijs aardolie</vt:lpstr>
      <vt:lpstr>5.4 Samenstelling aardolieprijs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2025-06-25T12:45:50Z</dcterms:modified>
</cp:coreProperties>
</file>